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ioriteren" sheetId="1" state="visible" r:id="rId1"/>
    <sheet xmlns:r="http://schemas.openxmlformats.org/officeDocument/2006/relationships" name="Doorklik per positie" sheetId="2" state="visible" r:id="rId2"/>
    <sheet xmlns:r="http://schemas.openxmlformats.org/officeDocument/2006/relationships" name="Contentplanning" sheetId="3" state="visible" r:id="rId3"/>
    <sheet xmlns:r="http://schemas.openxmlformats.org/officeDocument/2006/relationships" name="Uitleg"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3">
    <font>
      <name val="Calibri"/>
      <family val="2"/>
      <color theme="1"/>
      <sz val="11"/>
      <scheme val="minor"/>
    </font>
    <font>
      <b val="1"/>
      <color rgb="00FFFFFF"/>
    </font>
    <font>
      <b val="1"/>
    </font>
  </fonts>
  <fills count="4">
    <fill>
      <patternFill/>
    </fill>
    <fill>
      <patternFill patternType="gray125"/>
    </fill>
    <fill>
      <patternFill patternType="solid">
        <fgColor rgb="001F3A5F"/>
      </patternFill>
    </fill>
    <fill>
      <patternFill patternType="solid">
        <fgColor rgb="00EEF2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top" wrapText="1"/>
    </xf>
    <xf numFmtId="164" fontId="0" fillId="0" borderId="0" pivotButton="0" quotePrefix="0" xfId="0"/>
    <xf numFmtId="164" fontId="0" fillId="3" borderId="0" pivotButton="0" quotePrefix="0" xfId="0"/>
    <xf numFmtId="0" fontId="0" fillId="3" borderId="0" pivotButton="0" quotePrefix="0" xfId="0"/>
    <xf numFmtId="2" fontId="0" fillId="3" borderId="0" pivotButton="0" quotePrefix="0" xfId="0"/>
    <xf numFmtId="0" fontId="2" fillId="0" borderId="0" pivotButton="0" quotePrefix="0" xfId="0"/>
    <xf numFmtId="0" fontId="0" fillId="0" borderId="0" applyAlignment="1" pivotButton="0" quotePrefix="0" xfId="0">
      <alignment wrapText="1"/>
    </xf>
    <xf numFmtId="0" fontId="1" fillId="2" borderId="0" pivotButton="0" quotePrefix="0" xfId="0"/>
    <xf numFmtId="1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01"/>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28" customWidth="1" min="1" max="1"/>
    <col width="30" customWidth="1" min="2" max="2"/>
    <col width="12" customWidth="1" min="3" max="3"/>
    <col width="12" customWidth="1" min="4" max="4"/>
    <col width="13" customWidth="1" min="5" max="5"/>
    <col width="11" customWidth="1" min="6" max="6"/>
    <col width="11" customWidth="1" min="7" max="7"/>
    <col width="10" customWidth="1" min="8" max="8"/>
    <col width="12" customWidth="1" min="9" max="9"/>
    <col width="10" customWidth="1" min="10" max="10"/>
    <col width="12" customWidth="1" min="11" max="11"/>
    <col width="9" customWidth="1" min="12" max="12"/>
    <col width="10" customWidth="1" min="13" max="13"/>
    <col width="13" customWidth="1" min="14" max="14"/>
    <col width="10" customWidth="1" min="15" max="15"/>
    <col hidden="1" width="10" customWidth="1" min="16" max="16"/>
    <col width="9" customWidth="1" min="17" max="17"/>
  </cols>
  <sheetData>
    <row r="1" ht="48" customHeight="1">
      <c r="A1" s="1" t="inlineStr">
        <is>
          <t>Onderwerp</t>
        </is>
      </c>
      <c r="B1" s="1" t="inlineStr">
        <is>
          <t>Pagina</t>
        </is>
      </c>
      <c r="C1" s="1" t="inlineStr">
        <is>
          <t>Nieuwe pagina? (ja/nee)</t>
        </is>
      </c>
      <c r="D1" s="1" t="inlineStr">
        <is>
          <t>Belang voor het bedrijf (1-5)</t>
        </is>
      </c>
      <c r="E1" s="1" t="inlineStr">
        <is>
          <t>Vertoningen per maand</t>
        </is>
      </c>
      <c r="F1" s="1" t="inlineStr">
        <is>
          <t>Positie nu (absoluut)</t>
        </is>
      </c>
      <c r="G1" s="1" t="inlineStr">
        <is>
          <t>Doorklikratio nu</t>
        </is>
      </c>
      <c r="H1" s="1" t="inlineStr">
        <is>
          <t>Doelpositie</t>
        </is>
      </c>
      <c r="I1" s="1" t="inlineStr">
        <is>
          <t>Aantal analyses dat dit aanwijst</t>
        </is>
      </c>
      <c r="J1" s="1" t="inlineStr">
        <is>
          <t>Aantal pagina's</t>
        </is>
      </c>
      <c r="K1" s="1" t="inlineStr">
        <is>
          <t>Doorklikratio op doelpositie</t>
        </is>
      </c>
      <c r="L1" s="1" t="inlineStr">
        <is>
          <t>Moeite</t>
        </is>
      </c>
      <c r="M1" s="1" t="inlineStr">
        <is>
          <t>Belangfactor</t>
        </is>
      </c>
      <c r="N1" s="1" t="inlineStr">
        <is>
          <t>Extra kliks per maand (gewogen)</t>
        </is>
      </c>
      <c r="O1" s="1" t="inlineStr">
        <is>
          <t>Gewichtsklasse</t>
        </is>
      </c>
      <c r="P1" s="1" t="inlineStr">
        <is>
          <t>Sorteersleutel</t>
        </is>
      </c>
      <c r="Q1" s="1" t="inlineStr">
        <is>
          <t>Volgorde</t>
        </is>
      </c>
    </row>
    <row r="2">
      <c r="G2" s="2" t="n"/>
      <c r="K2" s="3">
        <f>IF(A2="","",IFERROR(VLOOKUP(H2,'Doorklik per positie'!$A$4:$B$13,2,FALSE),0))</f>
        <v/>
      </c>
      <c r="L2" s="4">
        <f>IF(A2="","",IF(C2="ja","middel",IF(J2&lt;=5,"klein",IF(J2&lt;=20,"middel","groot"))))</f>
        <v/>
      </c>
      <c r="M2" s="5">
        <f>IF(A2="","",D2/AVERAGE($D$2:$D$101))</f>
        <v/>
      </c>
      <c r="N2" s="4">
        <f>IF(A2="","",IF(AND(F2&lt;&gt;"",H2&gt;=F2),0,ROUND(MAX(0,E2*(K2-IF(G2&lt;&gt;"",G2,IF(F2="",0,IFERROR(VLOOKUP(F2,'Doorklik per positie'!$A$4:$B$13,2,FALSE),0)))))*M2,1)))</f>
        <v/>
      </c>
      <c r="O2" s="4">
        <f>IF(A2="","",1+INT(4*(RANK.EQ(N2,$N$2:$N$101,0)-1)/COUNT($N$2:$N$101)))</f>
        <v/>
      </c>
      <c r="P2" s="4">
        <f>IF(A2="","",O2*1000+(10-MIN(I2,9))*100+IF(L2="klein",1,IF(L2="middel",2,3))*10+(1-IFERROR(N2/MAX($N$2:$N$101),0))*9)</f>
        <v/>
      </c>
      <c r="Q2" s="4">
        <f>IF(A2="","",RANK.EQ(P2,$P$2:$P$101,1)+COUNTIF($P$2:P2,P2)-1)</f>
        <v/>
      </c>
    </row>
    <row r="3">
      <c r="G3" s="2" t="n"/>
      <c r="K3" s="3">
        <f>IF(A3="","",IFERROR(VLOOKUP(H3,'Doorklik per positie'!$A$4:$B$13,2,FALSE),0))</f>
        <v/>
      </c>
      <c r="L3" s="4">
        <f>IF(A3="","",IF(C3="ja","middel",IF(J3&lt;=5,"klein",IF(J3&lt;=20,"middel","groot"))))</f>
        <v/>
      </c>
      <c r="M3" s="5">
        <f>IF(A3="","",D3/AVERAGE($D$2:$D$101))</f>
        <v/>
      </c>
      <c r="N3" s="4">
        <f>IF(A3="","",IF(AND(F3&lt;&gt;"",H3&gt;=F3),0,ROUND(MAX(0,E3*(K3-IF(G3&lt;&gt;"",G3,IF(F3="",0,IFERROR(VLOOKUP(F3,'Doorklik per positie'!$A$4:$B$13,2,FALSE),0)))))*M3,1)))</f>
        <v/>
      </c>
      <c r="O3" s="4">
        <f>IF(A3="","",1+INT(4*(RANK.EQ(N3,$N$2:$N$101,0)-1)/COUNT($N$2:$N$101)))</f>
        <v/>
      </c>
      <c r="P3" s="4">
        <f>IF(A3="","",O3*1000+(10-MIN(I3,9))*100+IF(L3="klein",1,IF(L3="middel",2,3))*10+(1-IFERROR(N3/MAX($N$2:$N$101),0))*9)</f>
        <v/>
      </c>
      <c r="Q3" s="4">
        <f>IF(A3="","",RANK.EQ(P3,$P$2:$P$101,1)+COUNTIF($P$2:P3,P3)-1)</f>
        <v/>
      </c>
    </row>
    <row r="4">
      <c r="G4" s="2" t="n"/>
      <c r="K4" s="3">
        <f>IF(A4="","",IFERROR(VLOOKUP(H4,'Doorklik per positie'!$A$4:$B$13,2,FALSE),0))</f>
        <v/>
      </c>
      <c r="L4" s="4">
        <f>IF(A4="","",IF(C4="ja","middel",IF(J4&lt;=5,"klein",IF(J4&lt;=20,"middel","groot"))))</f>
        <v/>
      </c>
      <c r="M4" s="5">
        <f>IF(A4="","",D4/AVERAGE($D$2:$D$101))</f>
        <v/>
      </c>
      <c r="N4" s="4">
        <f>IF(A4="","",IF(AND(F4&lt;&gt;"",H4&gt;=F4),0,ROUND(MAX(0,E4*(K4-IF(G4&lt;&gt;"",G4,IF(F4="",0,IFERROR(VLOOKUP(F4,'Doorklik per positie'!$A$4:$B$13,2,FALSE),0)))))*M4,1)))</f>
        <v/>
      </c>
      <c r="O4" s="4">
        <f>IF(A4="","",1+INT(4*(RANK.EQ(N4,$N$2:$N$101,0)-1)/COUNT($N$2:$N$101)))</f>
        <v/>
      </c>
      <c r="P4" s="4">
        <f>IF(A4="","",O4*1000+(10-MIN(I4,9))*100+IF(L4="klein",1,IF(L4="middel",2,3))*10+(1-IFERROR(N4/MAX($N$2:$N$101),0))*9)</f>
        <v/>
      </c>
      <c r="Q4" s="4">
        <f>IF(A4="","",RANK.EQ(P4,$P$2:$P$101,1)+COUNTIF($P$2:P4,P4)-1)</f>
        <v/>
      </c>
    </row>
    <row r="5">
      <c r="G5" s="2" t="n"/>
      <c r="K5" s="3">
        <f>IF(A5="","",IFERROR(VLOOKUP(H5,'Doorklik per positie'!$A$4:$B$13,2,FALSE),0))</f>
        <v/>
      </c>
      <c r="L5" s="4">
        <f>IF(A5="","",IF(C5="ja","middel",IF(J5&lt;=5,"klein",IF(J5&lt;=20,"middel","groot"))))</f>
        <v/>
      </c>
      <c r="M5" s="5">
        <f>IF(A5="","",D5/AVERAGE($D$2:$D$101))</f>
        <v/>
      </c>
      <c r="N5" s="4">
        <f>IF(A5="","",IF(AND(F5&lt;&gt;"",H5&gt;=F5),0,ROUND(MAX(0,E5*(K5-IF(G5&lt;&gt;"",G5,IF(F5="",0,IFERROR(VLOOKUP(F5,'Doorklik per positie'!$A$4:$B$13,2,FALSE),0)))))*M5,1)))</f>
        <v/>
      </c>
      <c r="O5" s="4">
        <f>IF(A5="","",1+INT(4*(RANK.EQ(N5,$N$2:$N$101,0)-1)/COUNT($N$2:$N$101)))</f>
        <v/>
      </c>
      <c r="P5" s="4">
        <f>IF(A5="","",O5*1000+(10-MIN(I5,9))*100+IF(L5="klein",1,IF(L5="middel",2,3))*10+(1-IFERROR(N5/MAX($N$2:$N$101),0))*9)</f>
        <v/>
      </c>
      <c r="Q5" s="4">
        <f>IF(A5="","",RANK.EQ(P5,$P$2:$P$101,1)+COUNTIF($P$2:P5,P5)-1)</f>
        <v/>
      </c>
    </row>
    <row r="6">
      <c r="G6" s="2" t="n"/>
      <c r="K6" s="3">
        <f>IF(A6="","",IFERROR(VLOOKUP(H6,'Doorklik per positie'!$A$4:$B$13,2,FALSE),0))</f>
        <v/>
      </c>
      <c r="L6" s="4">
        <f>IF(A6="","",IF(C6="ja","middel",IF(J6&lt;=5,"klein",IF(J6&lt;=20,"middel","groot"))))</f>
        <v/>
      </c>
      <c r="M6" s="5">
        <f>IF(A6="","",D6/AVERAGE($D$2:$D$101))</f>
        <v/>
      </c>
      <c r="N6" s="4">
        <f>IF(A6="","",IF(AND(F6&lt;&gt;"",H6&gt;=F6),0,ROUND(MAX(0,E6*(K6-IF(G6&lt;&gt;"",G6,IF(F6="",0,IFERROR(VLOOKUP(F6,'Doorklik per positie'!$A$4:$B$13,2,FALSE),0)))))*M6,1)))</f>
        <v/>
      </c>
      <c r="O6" s="4">
        <f>IF(A6="","",1+INT(4*(RANK.EQ(N6,$N$2:$N$101,0)-1)/COUNT($N$2:$N$101)))</f>
        <v/>
      </c>
      <c r="P6" s="4">
        <f>IF(A6="","",O6*1000+(10-MIN(I6,9))*100+IF(L6="klein",1,IF(L6="middel",2,3))*10+(1-IFERROR(N6/MAX($N$2:$N$101),0))*9)</f>
        <v/>
      </c>
      <c r="Q6" s="4">
        <f>IF(A6="","",RANK.EQ(P6,$P$2:$P$101,1)+COUNTIF($P$2:P6,P6)-1)</f>
        <v/>
      </c>
    </row>
    <row r="7">
      <c r="G7" s="2" t="n"/>
      <c r="K7" s="3">
        <f>IF(A7="","",IFERROR(VLOOKUP(H7,'Doorklik per positie'!$A$4:$B$13,2,FALSE),0))</f>
        <v/>
      </c>
      <c r="L7" s="4">
        <f>IF(A7="","",IF(C7="ja","middel",IF(J7&lt;=5,"klein",IF(J7&lt;=20,"middel","groot"))))</f>
        <v/>
      </c>
      <c r="M7" s="5">
        <f>IF(A7="","",D7/AVERAGE($D$2:$D$101))</f>
        <v/>
      </c>
      <c r="N7" s="4">
        <f>IF(A7="","",IF(AND(F7&lt;&gt;"",H7&gt;=F7),0,ROUND(MAX(0,E7*(K7-IF(G7&lt;&gt;"",G7,IF(F7="",0,IFERROR(VLOOKUP(F7,'Doorklik per positie'!$A$4:$B$13,2,FALSE),0)))))*M7,1)))</f>
        <v/>
      </c>
      <c r="O7" s="4">
        <f>IF(A7="","",1+INT(4*(RANK.EQ(N7,$N$2:$N$101,0)-1)/COUNT($N$2:$N$101)))</f>
        <v/>
      </c>
      <c r="P7" s="4">
        <f>IF(A7="","",O7*1000+(10-MIN(I7,9))*100+IF(L7="klein",1,IF(L7="middel",2,3))*10+(1-IFERROR(N7/MAX($N$2:$N$101),0))*9)</f>
        <v/>
      </c>
      <c r="Q7" s="4">
        <f>IF(A7="","",RANK.EQ(P7,$P$2:$P$101,1)+COUNTIF($P$2:P7,P7)-1)</f>
        <v/>
      </c>
    </row>
    <row r="8">
      <c r="G8" s="2" t="n"/>
      <c r="K8" s="3">
        <f>IF(A8="","",IFERROR(VLOOKUP(H8,'Doorklik per positie'!$A$4:$B$13,2,FALSE),0))</f>
        <v/>
      </c>
      <c r="L8" s="4">
        <f>IF(A8="","",IF(C8="ja","middel",IF(J8&lt;=5,"klein",IF(J8&lt;=20,"middel","groot"))))</f>
        <v/>
      </c>
      <c r="M8" s="5">
        <f>IF(A8="","",D8/AVERAGE($D$2:$D$101))</f>
        <v/>
      </c>
      <c r="N8" s="4">
        <f>IF(A8="","",IF(AND(F8&lt;&gt;"",H8&gt;=F8),0,ROUND(MAX(0,E8*(K8-IF(G8&lt;&gt;"",G8,IF(F8="",0,IFERROR(VLOOKUP(F8,'Doorklik per positie'!$A$4:$B$13,2,FALSE),0)))))*M8,1)))</f>
        <v/>
      </c>
      <c r="O8" s="4">
        <f>IF(A8="","",1+INT(4*(RANK.EQ(N8,$N$2:$N$101,0)-1)/COUNT($N$2:$N$101)))</f>
        <v/>
      </c>
      <c r="P8" s="4">
        <f>IF(A8="","",O8*1000+(10-MIN(I8,9))*100+IF(L8="klein",1,IF(L8="middel",2,3))*10+(1-IFERROR(N8/MAX($N$2:$N$101),0))*9)</f>
        <v/>
      </c>
      <c r="Q8" s="4">
        <f>IF(A8="","",RANK.EQ(P8,$P$2:$P$101,1)+COUNTIF($P$2:P8,P8)-1)</f>
        <v/>
      </c>
    </row>
    <row r="9">
      <c r="G9" s="2" t="n"/>
      <c r="K9" s="3">
        <f>IF(A9="","",IFERROR(VLOOKUP(H9,'Doorklik per positie'!$A$4:$B$13,2,FALSE),0))</f>
        <v/>
      </c>
      <c r="L9" s="4">
        <f>IF(A9="","",IF(C9="ja","middel",IF(J9&lt;=5,"klein",IF(J9&lt;=20,"middel","groot"))))</f>
        <v/>
      </c>
      <c r="M9" s="5">
        <f>IF(A9="","",D9/AVERAGE($D$2:$D$101))</f>
        <v/>
      </c>
      <c r="N9" s="4">
        <f>IF(A9="","",IF(AND(F9&lt;&gt;"",H9&gt;=F9),0,ROUND(MAX(0,E9*(K9-IF(G9&lt;&gt;"",G9,IF(F9="",0,IFERROR(VLOOKUP(F9,'Doorklik per positie'!$A$4:$B$13,2,FALSE),0)))))*M9,1)))</f>
        <v/>
      </c>
      <c r="O9" s="4">
        <f>IF(A9="","",1+INT(4*(RANK.EQ(N9,$N$2:$N$101,0)-1)/COUNT($N$2:$N$101)))</f>
        <v/>
      </c>
      <c r="P9" s="4">
        <f>IF(A9="","",O9*1000+(10-MIN(I9,9))*100+IF(L9="klein",1,IF(L9="middel",2,3))*10+(1-IFERROR(N9/MAX($N$2:$N$101),0))*9)</f>
        <v/>
      </c>
      <c r="Q9" s="4">
        <f>IF(A9="","",RANK.EQ(P9,$P$2:$P$101,1)+COUNTIF($P$2:P9,P9)-1)</f>
        <v/>
      </c>
    </row>
    <row r="10">
      <c r="G10" s="2" t="n"/>
      <c r="K10" s="3">
        <f>IF(A10="","",IFERROR(VLOOKUP(H10,'Doorklik per positie'!$A$4:$B$13,2,FALSE),0))</f>
        <v/>
      </c>
      <c r="L10" s="4">
        <f>IF(A10="","",IF(C10="ja","middel",IF(J10&lt;=5,"klein",IF(J10&lt;=20,"middel","groot"))))</f>
        <v/>
      </c>
      <c r="M10" s="5">
        <f>IF(A10="","",D10/AVERAGE($D$2:$D$101))</f>
        <v/>
      </c>
      <c r="N10" s="4">
        <f>IF(A10="","",IF(AND(F10&lt;&gt;"",H10&gt;=F10),0,ROUND(MAX(0,E10*(K10-IF(G10&lt;&gt;"",G10,IF(F10="",0,IFERROR(VLOOKUP(F10,'Doorklik per positie'!$A$4:$B$13,2,FALSE),0)))))*M10,1)))</f>
        <v/>
      </c>
      <c r="O10" s="4">
        <f>IF(A10="","",1+INT(4*(RANK.EQ(N10,$N$2:$N$101,0)-1)/COUNT($N$2:$N$101)))</f>
        <v/>
      </c>
      <c r="P10" s="4">
        <f>IF(A10="","",O10*1000+(10-MIN(I10,9))*100+IF(L10="klein",1,IF(L10="middel",2,3))*10+(1-IFERROR(N10/MAX($N$2:$N$101),0))*9)</f>
        <v/>
      </c>
      <c r="Q10" s="4">
        <f>IF(A10="","",RANK.EQ(P10,$P$2:$P$101,1)+COUNTIF($P$2:P10,P10)-1)</f>
        <v/>
      </c>
    </row>
    <row r="11">
      <c r="G11" s="2" t="n"/>
      <c r="K11" s="3">
        <f>IF(A11="","",IFERROR(VLOOKUP(H11,'Doorklik per positie'!$A$4:$B$13,2,FALSE),0))</f>
        <v/>
      </c>
      <c r="L11" s="4">
        <f>IF(A11="","",IF(C11="ja","middel",IF(J11&lt;=5,"klein",IF(J11&lt;=20,"middel","groot"))))</f>
        <v/>
      </c>
      <c r="M11" s="5">
        <f>IF(A11="","",D11/AVERAGE($D$2:$D$101))</f>
        <v/>
      </c>
      <c r="N11" s="4">
        <f>IF(A11="","",IF(AND(F11&lt;&gt;"",H11&gt;=F11),0,ROUND(MAX(0,E11*(K11-IF(G11&lt;&gt;"",G11,IF(F11="",0,IFERROR(VLOOKUP(F11,'Doorklik per positie'!$A$4:$B$13,2,FALSE),0)))))*M11,1)))</f>
        <v/>
      </c>
      <c r="O11" s="4">
        <f>IF(A11="","",1+INT(4*(RANK.EQ(N11,$N$2:$N$101,0)-1)/COUNT($N$2:$N$101)))</f>
        <v/>
      </c>
      <c r="P11" s="4">
        <f>IF(A11="","",O11*1000+(10-MIN(I11,9))*100+IF(L11="klein",1,IF(L11="middel",2,3))*10+(1-IFERROR(N11/MAX($N$2:$N$101),0))*9)</f>
        <v/>
      </c>
      <c r="Q11" s="4">
        <f>IF(A11="","",RANK.EQ(P11,$P$2:$P$101,1)+COUNTIF($P$2:P11,P11)-1)</f>
        <v/>
      </c>
    </row>
    <row r="12">
      <c r="G12" s="2" t="n"/>
      <c r="K12" s="3">
        <f>IF(A12="","",IFERROR(VLOOKUP(H12,'Doorklik per positie'!$A$4:$B$13,2,FALSE),0))</f>
        <v/>
      </c>
      <c r="L12" s="4">
        <f>IF(A12="","",IF(C12="ja","middel",IF(J12&lt;=5,"klein",IF(J12&lt;=20,"middel","groot"))))</f>
        <v/>
      </c>
      <c r="M12" s="5">
        <f>IF(A12="","",D12/AVERAGE($D$2:$D$101))</f>
        <v/>
      </c>
      <c r="N12" s="4">
        <f>IF(A12="","",IF(AND(F12&lt;&gt;"",H12&gt;=F12),0,ROUND(MAX(0,E12*(K12-IF(G12&lt;&gt;"",G12,IF(F12="",0,IFERROR(VLOOKUP(F12,'Doorklik per positie'!$A$4:$B$13,2,FALSE),0)))))*M12,1)))</f>
        <v/>
      </c>
      <c r="O12" s="4">
        <f>IF(A12="","",1+INT(4*(RANK.EQ(N12,$N$2:$N$101,0)-1)/COUNT($N$2:$N$101)))</f>
        <v/>
      </c>
      <c r="P12" s="4">
        <f>IF(A12="","",O12*1000+(10-MIN(I12,9))*100+IF(L12="klein",1,IF(L12="middel",2,3))*10+(1-IFERROR(N12/MAX($N$2:$N$101),0))*9)</f>
        <v/>
      </c>
      <c r="Q12" s="4">
        <f>IF(A12="","",RANK.EQ(P12,$P$2:$P$101,1)+COUNTIF($P$2:P12,P12)-1)</f>
        <v/>
      </c>
    </row>
    <row r="13">
      <c r="G13" s="2" t="n"/>
      <c r="K13" s="3">
        <f>IF(A13="","",IFERROR(VLOOKUP(H13,'Doorklik per positie'!$A$4:$B$13,2,FALSE),0))</f>
        <v/>
      </c>
      <c r="L13" s="4">
        <f>IF(A13="","",IF(C13="ja","middel",IF(J13&lt;=5,"klein",IF(J13&lt;=20,"middel","groot"))))</f>
        <v/>
      </c>
      <c r="M13" s="5">
        <f>IF(A13="","",D13/AVERAGE($D$2:$D$101))</f>
        <v/>
      </c>
      <c r="N13" s="4">
        <f>IF(A13="","",IF(AND(F13&lt;&gt;"",H13&gt;=F13),0,ROUND(MAX(0,E13*(K13-IF(G13&lt;&gt;"",G13,IF(F13="",0,IFERROR(VLOOKUP(F13,'Doorklik per positie'!$A$4:$B$13,2,FALSE),0)))))*M13,1)))</f>
        <v/>
      </c>
      <c r="O13" s="4">
        <f>IF(A13="","",1+INT(4*(RANK.EQ(N13,$N$2:$N$101,0)-1)/COUNT($N$2:$N$101)))</f>
        <v/>
      </c>
      <c r="P13" s="4">
        <f>IF(A13="","",O13*1000+(10-MIN(I13,9))*100+IF(L13="klein",1,IF(L13="middel",2,3))*10+(1-IFERROR(N13/MAX($N$2:$N$101),0))*9)</f>
        <v/>
      </c>
      <c r="Q13" s="4">
        <f>IF(A13="","",RANK.EQ(P13,$P$2:$P$101,1)+COUNTIF($P$2:P13,P13)-1)</f>
        <v/>
      </c>
    </row>
    <row r="14">
      <c r="G14" s="2" t="n"/>
      <c r="K14" s="3">
        <f>IF(A14="","",IFERROR(VLOOKUP(H14,'Doorklik per positie'!$A$4:$B$13,2,FALSE),0))</f>
        <v/>
      </c>
      <c r="L14" s="4">
        <f>IF(A14="","",IF(C14="ja","middel",IF(J14&lt;=5,"klein",IF(J14&lt;=20,"middel","groot"))))</f>
        <v/>
      </c>
      <c r="M14" s="5">
        <f>IF(A14="","",D14/AVERAGE($D$2:$D$101))</f>
        <v/>
      </c>
      <c r="N14" s="4">
        <f>IF(A14="","",IF(AND(F14&lt;&gt;"",H14&gt;=F14),0,ROUND(MAX(0,E14*(K14-IF(G14&lt;&gt;"",G14,IF(F14="",0,IFERROR(VLOOKUP(F14,'Doorklik per positie'!$A$4:$B$13,2,FALSE),0)))))*M14,1)))</f>
        <v/>
      </c>
      <c r="O14" s="4">
        <f>IF(A14="","",1+INT(4*(RANK.EQ(N14,$N$2:$N$101,0)-1)/COUNT($N$2:$N$101)))</f>
        <v/>
      </c>
      <c r="P14" s="4">
        <f>IF(A14="","",O14*1000+(10-MIN(I14,9))*100+IF(L14="klein",1,IF(L14="middel",2,3))*10+(1-IFERROR(N14/MAX($N$2:$N$101),0))*9)</f>
        <v/>
      </c>
      <c r="Q14" s="4">
        <f>IF(A14="","",RANK.EQ(P14,$P$2:$P$101,1)+COUNTIF($P$2:P14,P14)-1)</f>
        <v/>
      </c>
    </row>
    <row r="15">
      <c r="G15" s="2" t="n"/>
      <c r="K15" s="3">
        <f>IF(A15="","",IFERROR(VLOOKUP(H15,'Doorklik per positie'!$A$4:$B$13,2,FALSE),0))</f>
        <v/>
      </c>
      <c r="L15" s="4">
        <f>IF(A15="","",IF(C15="ja","middel",IF(J15&lt;=5,"klein",IF(J15&lt;=20,"middel","groot"))))</f>
        <v/>
      </c>
      <c r="M15" s="5">
        <f>IF(A15="","",D15/AVERAGE($D$2:$D$101))</f>
        <v/>
      </c>
      <c r="N15" s="4">
        <f>IF(A15="","",IF(AND(F15&lt;&gt;"",H15&gt;=F15),0,ROUND(MAX(0,E15*(K15-IF(G15&lt;&gt;"",G15,IF(F15="",0,IFERROR(VLOOKUP(F15,'Doorklik per positie'!$A$4:$B$13,2,FALSE),0)))))*M15,1)))</f>
        <v/>
      </c>
      <c r="O15" s="4">
        <f>IF(A15="","",1+INT(4*(RANK.EQ(N15,$N$2:$N$101,0)-1)/COUNT($N$2:$N$101)))</f>
        <v/>
      </c>
      <c r="P15" s="4">
        <f>IF(A15="","",O15*1000+(10-MIN(I15,9))*100+IF(L15="klein",1,IF(L15="middel",2,3))*10+(1-IFERROR(N15/MAX($N$2:$N$101),0))*9)</f>
        <v/>
      </c>
      <c r="Q15" s="4">
        <f>IF(A15="","",RANK.EQ(P15,$P$2:$P$101,1)+COUNTIF($P$2:P15,P15)-1)</f>
        <v/>
      </c>
    </row>
    <row r="16">
      <c r="G16" s="2" t="n"/>
      <c r="K16" s="3">
        <f>IF(A16="","",IFERROR(VLOOKUP(H16,'Doorklik per positie'!$A$4:$B$13,2,FALSE),0))</f>
        <v/>
      </c>
      <c r="L16" s="4">
        <f>IF(A16="","",IF(C16="ja","middel",IF(J16&lt;=5,"klein",IF(J16&lt;=20,"middel","groot"))))</f>
        <v/>
      </c>
      <c r="M16" s="5">
        <f>IF(A16="","",D16/AVERAGE($D$2:$D$101))</f>
        <v/>
      </c>
      <c r="N16" s="4">
        <f>IF(A16="","",IF(AND(F16&lt;&gt;"",H16&gt;=F16),0,ROUND(MAX(0,E16*(K16-IF(G16&lt;&gt;"",G16,IF(F16="",0,IFERROR(VLOOKUP(F16,'Doorklik per positie'!$A$4:$B$13,2,FALSE),0)))))*M16,1)))</f>
        <v/>
      </c>
      <c r="O16" s="4">
        <f>IF(A16="","",1+INT(4*(RANK.EQ(N16,$N$2:$N$101,0)-1)/COUNT($N$2:$N$101)))</f>
        <v/>
      </c>
      <c r="P16" s="4">
        <f>IF(A16="","",O16*1000+(10-MIN(I16,9))*100+IF(L16="klein",1,IF(L16="middel",2,3))*10+(1-IFERROR(N16/MAX($N$2:$N$101),0))*9)</f>
        <v/>
      </c>
      <c r="Q16" s="4">
        <f>IF(A16="","",RANK.EQ(P16,$P$2:$P$101,1)+COUNTIF($P$2:P16,P16)-1)</f>
        <v/>
      </c>
    </row>
    <row r="17">
      <c r="G17" s="2" t="n"/>
      <c r="K17" s="3">
        <f>IF(A17="","",IFERROR(VLOOKUP(H17,'Doorklik per positie'!$A$4:$B$13,2,FALSE),0))</f>
        <v/>
      </c>
      <c r="L17" s="4">
        <f>IF(A17="","",IF(C17="ja","middel",IF(J17&lt;=5,"klein",IF(J17&lt;=20,"middel","groot"))))</f>
        <v/>
      </c>
      <c r="M17" s="5">
        <f>IF(A17="","",D17/AVERAGE($D$2:$D$101))</f>
        <v/>
      </c>
      <c r="N17" s="4">
        <f>IF(A17="","",IF(AND(F17&lt;&gt;"",H17&gt;=F17),0,ROUND(MAX(0,E17*(K17-IF(G17&lt;&gt;"",G17,IF(F17="",0,IFERROR(VLOOKUP(F17,'Doorklik per positie'!$A$4:$B$13,2,FALSE),0)))))*M17,1)))</f>
        <v/>
      </c>
      <c r="O17" s="4">
        <f>IF(A17="","",1+INT(4*(RANK.EQ(N17,$N$2:$N$101,0)-1)/COUNT($N$2:$N$101)))</f>
        <v/>
      </c>
      <c r="P17" s="4">
        <f>IF(A17="","",O17*1000+(10-MIN(I17,9))*100+IF(L17="klein",1,IF(L17="middel",2,3))*10+(1-IFERROR(N17/MAX($N$2:$N$101),0))*9)</f>
        <v/>
      </c>
      <c r="Q17" s="4">
        <f>IF(A17="","",RANK.EQ(P17,$P$2:$P$101,1)+COUNTIF($P$2:P17,P17)-1)</f>
        <v/>
      </c>
    </row>
    <row r="18">
      <c r="G18" s="2" t="n"/>
      <c r="K18" s="3">
        <f>IF(A18="","",IFERROR(VLOOKUP(H18,'Doorklik per positie'!$A$4:$B$13,2,FALSE),0))</f>
        <v/>
      </c>
      <c r="L18" s="4">
        <f>IF(A18="","",IF(C18="ja","middel",IF(J18&lt;=5,"klein",IF(J18&lt;=20,"middel","groot"))))</f>
        <v/>
      </c>
      <c r="M18" s="5">
        <f>IF(A18="","",D18/AVERAGE($D$2:$D$101))</f>
        <v/>
      </c>
      <c r="N18" s="4">
        <f>IF(A18="","",IF(AND(F18&lt;&gt;"",H18&gt;=F18),0,ROUND(MAX(0,E18*(K18-IF(G18&lt;&gt;"",G18,IF(F18="",0,IFERROR(VLOOKUP(F18,'Doorklik per positie'!$A$4:$B$13,2,FALSE),0)))))*M18,1)))</f>
        <v/>
      </c>
      <c r="O18" s="4">
        <f>IF(A18="","",1+INT(4*(RANK.EQ(N18,$N$2:$N$101,0)-1)/COUNT($N$2:$N$101)))</f>
        <v/>
      </c>
      <c r="P18" s="4">
        <f>IF(A18="","",O18*1000+(10-MIN(I18,9))*100+IF(L18="klein",1,IF(L18="middel",2,3))*10+(1-IFERROR(N18/MAX($N$2:$N$101),0))*9)</f>
        <v/>
      </c>
      <c r="Q18" s="4">
        <f>IF(A18="","",RANK.EQ(P18,$P$2:$P$101,1)+COUNTIF($P$2:P18,P18)-1)</f>
        <v/>
      </c>
    </row>
    <row r="19">
      <c r="G19" s="2" t="n"/>
      <c r="K19" s="3">
        <f>IF(A19="","",IFERROR(VLOOKUP(H19,'Doorklik per positie'!$A$4:$B$13,2,FALSE),0))</f>
        <v/>
      </c>
      <c r="L19" s="4">
        <f>IF(A19="","",IF(C19="ja","middel",IF(J19&lt;=5,"klein",IF(J19&lt;=20,"middel","groot"))))</f>
        <v/>
      </c>
      <c r="M19" s="5">
        <f>IF(A19="","",D19/AVERAGE($D$2:$D$101))</f>
        <v/>
      </c>
      <c r="N19" s="4">
        <f>IF(A19="","",IF(AND(F19&lt;&gt;"",H19&gt;=F19),0,ROUND(MAX(0,E19*(K19-IF(G19&lt;&gt;"",G19,IF(F19="",0,IFERROR(VLOOKUP(F19,'Doorklik per positie'!$A$4:$B$13,2,FALSE),0)))))*M19,1)))</f>
        <v/>
      </c>
      <c r="O19" s="4">
        <f>IF(A19="","",1+INT(4*(RANK.EQ(N19,$N$2:$N$101,0)-1)/COUNT($N$2:$N$101)))</f>
        <v/>
      </c>
      <c r="P19" s="4">
        <f>IF(A19="","",O19*1000+(10-MIN(I19,9))*100+IF(L19="klein",1,IF(L19="middel",2,3))*10+(1-IFERROR(N19/MAX($N$2:$N$101),0))*9)</f>
        <v/>
      </c>
      <c r="Q19" s="4">
        <f>IF(A19="","",RANK.EQ(P19,$P$2:$P$101,1)+COUNTIF($P$2:P19,P19)-1)</f>
        <v/>
      </c>
    </row>
    <row r="20">
      <c r="G20" s="2" t="n"/>
      <c r="K20" s="3">
        <f>IF(A20="","",IFERROR(VLOOKUP(H20,'Doorklik per positie'!$A$4:$B$13,2,FALSE),0))</f>
        <v/>
      </c>
      <c r="L20" s="4">
        <f>IF(A20="","",IF(C20="ja","middel",IF(J20&lt;=5,"klein",IF(J20&lt;=20,"middel","groot"))))</f>
        <v/>
      </c>
      <c r="M20" s="5">
        <f>IF(A20="","",D20/AVERAGE($D$2:$D$101))</f>
        <v/>
      </c>
      <c r="N20" s="4">
        <f>IF(A20="","",IF(AND(F20&lt;&gt;"",H20&gt;=F20),0,ROUND(MAX(0,E20*(K20-IF(G20&lt;&gt;"",G20,IF(F20="",0,IFERROR(VLOOKUP(F20,'Doorklik per positie'!$A$4:$B$13,2,FALSE),0)))))*M20,1)))</f>
        <v/>
      </c>
      <c r="O20" s="4">
        <f>IF(A20="","",1+INT(4*(RANK.EQ(N20,$N$2:$N$101,0)-1)/COUNT($N$2:$N$101)))</f>
        <v/>
      </c>
      <c r="P20" s="4">
        <f>IF(A20="","",O20*1000+(10-MIN(I20,9))*100+IF(L20="klein",1,IF(L20="middel",2,3))*10+(1-IFERROR(N20/MAX($N$2:$N$101),0))*9)</f>
        <v/>
      </c>
      <c r="Q20" s="4">
        <f>IF(A20="","",RANK.EQ(P20,$P$2:$P$101,1)+COUNTIF($P$2:P20,P20)-1)</f>
        <v/>
      </c>
    </row>
    <row r="21">
      <c r="G21" s="2" t="n"/>
      <c r="K21" s="3">
        <f>IF(A21="","",IFERROR(VLOOKUP(H21,'Doorklik per positie'!$A$4:$B$13,2,FALSE),0))</f>
        <v/>
      </c>
      <c r="L21" s="4">
        <f>IF(A21="","",IF(C21="ja","middel",IF(J21&lt;=5,"klein",IF(J21&lt;=20,"middel","groot"))))</f>
        <v/>
      </c>
      <c r="M21" s="5">
        <f>IF(A21="","",D21/AVERAGE($D$2:$D$101))</f>
        <v/>
      </c>
      <c r="N21" s="4">
        <f>IF(A21="","",IF(AND(F21&lt;&gt;"",H21&gt;=F21),0,ROUND(MAX(0,E21*(K21-IF(G21&lt;&gt;"",G21,IF(F21="",0,IFERROR(VLOOKUP(F21,'Doorklik per positie'!$A$4:$B$13,2,FALSE),0)))))*M21,1)))</f>
        <v/>
      </c>
      <c r="O21" s="4">
        <f>IF(A21="","",1+INT(4*(RANK.EQ(N21,$N$2:$N$101,0)-1)/COUNT($N$2:$N$101)))</f>
        <v/>
      </c>
      <c r="P21" s="4">
        <f>IF(A21="","",O21*1000+(10-MIN(I21,9))*100+IF(L21="klein",1,IF(L21="middel",2,3))*10+(1-IFERROR(N21/MAX($N$2:$N$101),0))*9)</f>
        <v/>
      </c>
      <c r="Q21" s="4">
        <f>IF(A21="","",RANK.EQ(P21,$P$2:$P$101,1)+COUNTIF($P$2:P21,P21)-1)</f>
        <v/>
      </c>
    </row>
    <row r="22">
      <c r="G22" s="2" t="n"/>
      <c r="K22" s="3">
        <f>IF(A22="","",IFERROR(VLOOKUP(H22,'Doorklik per positie'!$A$4:$B$13,2,FALSE),0))</f>
        <v/>
      </c>
      <c r="L22" s="4">
        <f>IF(A22="","",IF(C22="ja","middel",IF(J22&lt;=5,"klein",IF(J22&lt;=20,"middel","groot"))))</f>
        <v/>
      </c>
      <c r="M22" s="5">
        <f>IF(A22="","",D22/AVERAGE($D$2:$D$101))</f>
        <v/>
      </c>
      <c r="N22" s="4">
        <f>IF(A22="","",IF(AND(F22&lt;&gt;"",H22&gt;=F22),0,ROUND(MAX(0,E22*(K22-IF(G22&lt;&gt;"",G22,IF(F22="",0,IFERROR(VLOOKUP(F22,'Doorklik per positie'!$A$4:$B$13,2,FALSE),0)))))*M22,1)))</f>
        <v/>
      </c>
      <c r="O22" s="4">
        <f>IF(A22="","",1+INT(4*(RANK.EQ(N22,$N$2:$N$101,0)-1)/COUNT($N$2:$N$101)))</f>
        <v/>
      </c>
      <c r="P22" s="4">
        <f>IF(A22="","",O22*1000+(10-MIN(I22,9))*100+IF(L22="klein",1,IF(L22="middel",2,3))*10+(1-IFERROR(N22/MAX($N$2:$N$101),0))*9)</f>
        <v/>
      </c>
      <c r="Q22" s="4">
        <f>IF(A22="","",RANK.EQ(P22,$P$2:$P$101,1)+COUNTIF($P$2:P22,P22)-1)</f>
        <v/>
      </c>
    </row>
    <row r="23">
      <c r="G23" s="2" t="n"/>
      <c r="K23" s="3">
        <f>IF(A23="","",IFERROR(VLOOKUP(H23,'Doorklik per positie'!$A$4:$B$13,2,FALSE),0))</f>
        <v/>
      </c>
      <c r="L23" s="4">
        <f>IF(A23="","",IF(C23="ja","middel",IF(J23&lt;=5,"klein",IF(J23&lt;=20,"middel","groot"))))</f>
        <v/>
      </c>
      <c r="M23" s="5">
        <f>IF(A23="","",D23/AVERAGE($D$2:$D$101))</f>
        <v/>
      </c>
      <c r="N23" s="4">
        <f>IF(A23="","",IF(AND(F23&lt;&gt;"",H23&gt;=F23),0,ROUND(MAX(0,E23*(K23-IF(G23&lt;&gt;"",G23,IF(F23="",0,IFERROR(VLOOKUP(F23,'Doorklik per positie'!$A$4:$B$13,2,FALSE),0)))))*M23,1)))</f>
        <v/>
      </c>
      <c r="O23" s="4">
        <f>IF(A23="","",1+INT(4*(RANK.EQ(N23,$N$2:$N$101,0)-1)/COUNT($N$2:$N$101)))</f>
        <v/>
      </c>
      <c r="P23" s="4">
        <f>IF(A23="","",O23*1000+(10-MIN(I23,9))*100+IF(L23="klein",1,IF(L23="middel",2,3))*10+(1-IFERROR(N23/MAX($N$2:$N$101),0))*9)</f>
        <v/>
      </c>
      <c r="Q23" s="4">
        <f>IF(A23="","",RANK.EQ(P23,$P$2:$P$101,1)+COUNTIF($P$2:P23,P23)-1)</f>
        <v/>
      </c>
    </row>
    <row r="24">
      <c r="G24" s="2" t="n"/>
      <c r="K24" s="3">
        <f>IF(A24="","",IFERROR(VLOOKUP(H24,'Doorklik per positie'!$A$4:$B$13,2,FALSE),0))</f>
        <v/>
      </c>
      <c r="L24" s="4">
        <f>IF(A24="","",IF(C24="ja","middel",IF(J24&lt;=5,"klein",IF(J24&lt;=20,"middel","groot"))))</f>
        <v/>
      </c>
      <c r="M24" s="5">
        <f>IF(A24="","",D24/AVERAGE($D$2:$D$101))</f>
        <v/>
      </c>
      <c r="N24" s="4">
        <f>IF(A24="","",IF(AND(F24&lt;&gt;"",H24&gt;=F24),0,ROUND(MAX(0,E24*(K24-IF(G24&lt;&gt;"",G24,IF(F24="",0,IFERROR(VLOOKUP(F24,'Doorklik per positie'!$A$4:$B$13,2,FALSE),0)))))*M24,1)))</f>
        <v/>
      </c>
      <c r="O24" s="4">
        <f>IF(A24="","",1+INT(4*(RANK.EQ(N24,$N$2:$N$101,0)-1)/COUNT($N$2:$N$101)))</f>
        <v/>
      </c>
      <c r="P24" s="4">
        <f>IF(A24="","",O24*1000+(10-MIN(I24,9))*100+IF(L24="klein",1,IF(L24="middel",2,3))*10+(1-IFERROR(N24/MAX($N$2:$N$101),0))*9)</f>
        <v/>
      </c>
      <c r="Q24" s="4">
        <f>IF(A24="","",RANK.EQ(P24,$P$2:$P$101,1)+COUNTIF($P$2:P24,P24)-1)</f>
        <v/>
      </c>
    </row>
    <row r="25">
      <c r="G25" s="2" t="n"/>
      <c r="K25" s="3">
        <f>IF(A25="","",IFERROR(VLOOKUP(H25,'Doorklik per positie'!$A$4:$B$13,2,FALSE),0))</f>
        <v/>
      </c>
      <c r="L25" s="4">
        <f>IF(A25="","",IF(C25="ja","middel",IF(J25&lt;=5,"klein",IF(J25&lt;=20,"middel","groot"))))</f>
        <v/>
      </c>
      <c r="M25" s="5">
        <f>IF(A25="","",D25/AVERAGE($D$2:$D$101))</f>
        <v/>
      </c>
      <c r="N25" s="4">
        <f>IF(A25="","",IF(AND(F25&lt;&gt;"",H25&gt;=F25),0,ROUND(MAX(0,E25*(K25-IF(G25&lt;&gt;"",G25,IF(F25="",0,IFERROR(VLOOKUP(F25,'Doorklik per positie'!$A$4:$B$13,2,FALSE),0)))))*M25,1)))</f>
        <v/>
      </c>
      <c r="O25" s="4">
        <f>IF(A25="","",1+INT(4*(RANK.EQ(N25,$N$2:$N$101,0)-1)/COUNT($N$2:$N$101)))</f>
        <v/>
      </c>
      <c r="P25" s="4">
        <f>IF(A25="","",O25*1000+(10-MIN(I25,9))*100+IF(L25="klein",1,IF(L25="middel",2,3))*10+(1-IFERROR(N25/MAX($N$2:$N$101),0))*9)</f>
        <v/>
      </c>
      <c r="Q25" s="4">
        <f>IF(A25="","",RANK.EQ(P25,$P$2:$P$101,1)+COUNTIF($P$2:P25,P25)-1)</f>
        <v/>
      </c>
    </row>
    <row r="26">
      <c r="G26" s="2" t="n"/>
      <c r="K26" s="3">
        <f>IF(A26="","",IFERROR(VLOOKUP(H26,'Doorklik per positie'!$A$4:$B$13,2,FALSE),0))</f>
        <v/>
      </c>
      <c r="L26" s="4">
        <f>IF(A26="","",IF(C26="ja","middel",IF(J26&lt;=5,"klein",IF(J26&lt;=20,"middel","groot"))))</f>
        <v/>
      </c>
      <c r="M26" s="5">
        <f>IF(A26="","",D26/AVERAGE($D$2:$D$101))</f>
        <v/>
      </c>
      <c r="N26" s="4">
        <f>IF(A26="","",IF(AND(F26&lt;&gt;"",H26&gt;=F26),0,ROUND(MAX(0,E26*(K26-IF(G26&lt;&gt;"",G26,IF(F26="",0,IFERROR(VLOOKUP(F26,'Doorklik per positie'!$A$4:$B$13,2,FALSE),0)))))*M26,1)))</f>
        <v/>
      </c>
      <c r="O26" s="4">
        <f>IF(A26="","",1+INT(4*(RANK.EQ(N26,$N$2:$N$101,0)-1)/COUNT($N$2:$N$101)))</f>
        <v/>
      </c>
      <c r="P26" s="4">
        <f>IF(A26="","",O26*1000+(10-MIN(I26,9))*100+IF(L26="klein",1,IF(L26="middel",2,3))*10+(1-IFERROR(N26/MAX($N$2:$N$101),0))*9)</f>
        <v/>
      </c>
      <c r="Q26" s="4">
        <f>IF(A26="","",RANK.EQ(P26,$P$2:$P$101,1)+COUNTIF($P$2:P26,P26)-1)</f>
        <v/>
      </c>
    </row>
    <row r="27">
      <c r="G27" s="2" t="n"/>
      <c r="K27" s="3">
        <f>IF(A27="","",IFERROR(VLOOKUP(H27,'Doorklik per positie'!$A$4:$B$13,2,FALSE),0))</f>
        <v/>
      </c>
      <c r="L27" s="4">
        <f>IF(A27="","",IF(C27="ja","middel",IF(J27&lt;=5,"klein",IF(J27&lt;=20,"middel","groot"))))</f>
        <v/>
      </c>
      <c r="M27" s="5">
        <f>IF(A27="","",D27/AVERAGE($D$2:$D$101))</f>
        <v/>
      </c>
      <c r="N27" s="4">
        <f>IF(A27="","",IF(AND(F27&lt;&gt;"",H27&gt;=F27),0,ROUND(MAX(0,E27*(K27-IF(G27&lt;&gt;"",G27,IF(F27="",0,IFERROR(VLOOKUP(F27,'Doorklik per positie'!$A$4:$B$13,2,FALSE),0)))))*M27,1)))</f>
        <v/>
      </c>
      <c r="O27" s="4">
        <f>IF(A27="","",1+INT(4*(RANK.EQ(N27,$N$2:$N$101,0)-1)/COUNT($N$2:$N$101)))</f>
        <v/>
      </c>
      <c r="P27" s="4">
        <f>IF(A27="","",O27*1000+(10-MIN(I27,9))*100+IF(L27="klein",1,IF(L27="middel",2,3))*10+(1-IFERROR(N27/MAX($N$2:$N$101),0))*9)</f>
        <v/>
      </c>
      <c r="Q27" s="4">
        <f>IF(A27="","",RANK.EQ(P27,$P$2:$P$101,1)+COUNTIF($P$2:P27,P27)-1)</f>
        <v/>
      </c>
    </row>
    <row r="28">
      <c r="G28" s="2" t="n"/>
      <c r="K28" s="3">
        <f>IF(A28="","",IFERROR(VLOOKUP(H28,'Doorklik per positie'!$A$4:$B$13,2,FALSE),0))</f>
        <v/>
      </c>
      <c r="L28" s="4">
        <f>IF(A28="","",IF(C28="ja","middel",IF(J28&lt;=5,"klein",IF(J28&lt;=20,"middel","groot"))))</f>
        <v/>
      </c>
      <c r="M28" s="5">
        <f>IF(A28="","",D28/AVERAGE($D$2:$D$101))</f>
        <v/>
      </c>
      <c r="N28" s="4">
        <f>IF(A28="","",IF(AND(F28&lt;&gt;"",H28&gt;=F28),0,ROUND(MAX(0,E28*(K28-IF(G28&lt;&gt;"",G28,IF(F28="",0,IFERROR(VLOOKUP(F28,'Doorklik per positie'!$A$4:$B$13,2,FALSE),0)))))*M28,1)))</f>
        <v/>
      </c>
      <c r="O28" s="4">
        <f>IF(A28="","",1+INT(4*(RANK.EQ(N28,$N$2:$N$101,0)-1)/COUNT($N$2:$N$101)))</f>
        <v/>
      </c>
      <c r="P28" s="4">
        <f>IF(A28="","",O28*1000+(10-MIN(I28,9))*100+IF(L28="klein",1,IF(L28="middel",2,3))*10+(1-IFERROR(N28/MAX($N$2:$N$101),0))*9)</f>
        <v/>
      </c>
      <c r="Q28" s="4">
        <f>IF(A28="","",RANK.EQ(P28,$P$2:$P$101,1)+COUNTIF($P$2:P28,P28)-1)</f>
        <v/>
      </c>
    </row>
    <row r="29">
      <c r="G29" s="2" t="n"/>
      <c r="K29" s="3">
        <f>IF(A29="","",IFERROR(VLOOKUP(H29,'Doorklik per positie'!$A$4:$B$13,2,FALSE),0))</f>
        <v/>
      </c>
      <c r="L29" s="4">
        <f>IF(A29="","",IF(C29="ja","middel",IF(J29&lt;=5,"klein",IF(J29&lt;=20,"middel","groot"))))</f>
        <v/>
      </c>
      <c r="M29" s="5">
        <f>IF(A29="","",D29/AVERAGE($D$2:$D$101))</f>
        <v/>
      </c>
      <c r="N29" s="4">
        <f>IF(A29="","",IF(AND(F29&lt;&gt;"",H29&gt;=F29),0,ROUND(MAX(0,E29*(K29-IF(G29&lt;&gt;"",G29,IF(F29="",0,IFERROR(VLOOKUP(F29,'Doorklik per positie'!$A$4:$B$13,2,FALSE),0)))))*M29,1)))</f>
        <v/>
      </c>
      <c r="O29" s="4">
        <f>IF(A29="","",1+INT(4*(RANK.EQ(N29,$N$2:$N$101,0)-1)/COUNT($N$2:$N$101)))</f>
        <v/>
      </c>
      <c r="P29" s="4">
        <f>IF(A29="","",O29*1000+(10-MIN(I29,9))*100+IF(L29="klein",1,IF(L29="middel",2,3))*10+(1-IFERROR(N29/MAX($N$2:$N$101),0))*9)</f>
        <v/>
      </c>
      <c r="Q29" s="4">
        <f>IF(A29="","",RANK.EQ(P29,$P$2:$P$101,1)+COUNTIF($P$2:P29,P29)-1)</f>
        <v/>
      </c>
    </row>
    <row r="30">
      <c r="G30" s="2" t="n"/>
      <c r="K30" s="3">
        <f>IF(A30="","",IFERROR(VLOOKUP(H30,'Doorklik per positie'!$A$4:$B$13,2,FALSE),0))</f>
        <v/>
      </c>
      <c r="L30" s="4">
        <f>IF(A30="","",IF(C30="ja","middel",IF(J30&lt;=5,"klein",IF(J30&lt;=20,"middel","groot"))))</f>
        <v/>
      </c>
      <c r="M30" s="5">
        <f>IF(A30="","",D30/AVERAGE($D$2:$D$101))</f>
        <v/>
      </c>
      <c r="N30" s="4">
        <f>IF(A30="","",IF(AND(F30&lt;&gt;"",H30&gt;=F30),0,ROUND(MAX(0,E30*(K30-IF(G30&lt;&gt;"",G30,IF(F30="",0,IFERROR(VLOOKUP(F30,'Doorklik per positie'!$A$4:$B$13,2,FALSE),0)))))*M30,1)))</f>
        <v/>
      </c>
      <c r="O30" s="4">
        <f>IF(A30="","",1+INT(4*(RANK.EQ(N30,$N$2:$N$101,0)-1)/COUNT($N$2:$N$101)))</f>
        <v/>
      </c>
      <c r="P30" s="4">
        <f>IF(A30="","",O30*1000+(10-MIN(I30,9))*100+IF(L30="klein",1,IF(L30="middel",2,3))*10+(1-IFERROR(N30/MAX($N$2:$N$101),0))*9)</f>
        <v/>
      </c>
      <c r="Q30" s="4">
        <f>IF(A30="","",RANK.EQ(P30,$P$2:$P$101,1)+COUNTIF($P$2:P30,P30)-1)</f>
        <v/>
      </c>
    </row>
    <row r="31">
      <c r="G31" s="2" t="n"/>
      <c r="K31" s="3">
        <f>IF(A31="","",IFERROR(VLOOKUP(H31,'Doorklik per positie'!$A$4:$B$13,2,FALSE),0))</f>
        <v/>
      </c>
      <c r="L31" s="4">
        <f>IF(A31="","",IF(C31="ja","middel",IF(J31&lt;=5,"klein",IF(J31&lt;=20,"middel","groot"))))</f>
        <v/>
      </c>
      <c r="M31" s="5">
        <f>IF(A31="","",D31/AVERAGE($D$2:$D$101))</f>
        <v/>
      </c>
      <c r="N31" s="4">
        <f>IF(A31="","",IF(AND(F31&lt;&gt;"",H31&gt;=F31),0,ROUND(MAX(0,E31*(K31-IF(G31&lt;&gt;"",G31,IF(F31="",0,IFERROR(VLOOKUP(F31,'Doorklik per positie'!$A$4:$B$13,2,FALSE),0)))))*M31,1)))</f>
        <v/>
      </c>
      <c r="O31" s="4">
        <f>IF(A31="","",1+INT(4*(RANK.EQ(N31,$N$2:$N$101,0)-1)/COUNT($N$2:$N$101)))</f>
        <v/>
      </c>
      <c r="P31" s="4">
        <f>IF(A31="","",O31*1000+(10-MIN(I31,9))*100+IF(L31="klein",1,IF(L31="middel",2,3))*10+(1-IFERROR(N31/MAX($N$2:$N$101),0))*9)</f>
        <v/>
      </c>
      <c r="Q31" s="4">
        <f>IF(A31="","",RANK.EQ(P31,$P$2:$P$101,1)+COUNTIF($P$2:P31,P31)-1)</f>
        <v/>
      </c>
    </row>
    <row r="32">
      <c r="G32" s="2" t="n"/>
      <c r="K32" s="3">
        <f>IF(A32="","",IFERROR(VLOOKUP(H32,'Doorklik per positie'!$A$4:$B$13,2,FALSE),0))</f>
        <v/>
      </c>
      <c r="L32" s="4">
        <f>IF(A32="","",IF(C32="ja","middel",IF(J32&lt;=5,"klein",IF(J32&lt;=20,"middel","groot"))))</f>
        <v/>
      </c>
      <c r="M32" s="5">
        <f>IF(A32="","",D32/AVERAGE($D$2:$D$101))</f>
        <v/>
      </c>
      <c r="N32" s="4">
        <f>IF(A32="","",IF(AND(F32&lt;&gt;"",H32&gt;=F32),0,ROUND(MAX(0,E32*(K32-IF(G32&lt;&gt;"",G32,IF(F32="",0,IFERROR(VLOOKUP(F32,'Doorklik per positie'!$A$4:$B$13,2,FALSE),0)))))*M32,1)))</f>
        <v/>
      </c>
      <c r="O32" s="4">
        <f>IF(A32="","",1+INT(4*(RANK.EQ(N32,$N$2:$N$101,0)-1)/COUNT($N$2:$N$101)))</f>
        <v/>
      </c>
      <c r="P32" s="4">
        <f>IF(A32="","",O32*1000+(10-MIN(I32,9))*100+IF(L32="klein",1,IF(L32="middel",2,3))*10+(1-IFERROR(N32/MAX($N$2:$N$101),0))*9)</f>
        <v/>
      </c>
      <c r="Q32" s="4">
        <f>IF(A32="","",RANK.EQ(P32,$P$2:$P$101,1)+COUNTIF($P$2:P32,P32)-1)</f>
        <v/>
      </c>
    </row>
    <row r="33">
      <c r="G33" s="2" t="n"/>
      <c r="K33" s="3">
        <f>IF(A33="","",IFERROR(VLOOKUP(H33,'Doorklik per positie'!$A$4:$B$13,2,FALSE),0))</f>
        <v/>
      </c>
      <c r="L33" s="4">
        <f>IF(A33="","",IF(C33="ja","middel",IF(J33&lt;=5,"klein",IF(J33&lt;=20,"middel","groot"))))</f>
        <v/>
      </c>
      <c r="M33" s="5">
        <f>IF(A33="","",D33/AVERAGE($D$2:$D$101))</f>
        <v/>
      </c>
      <c r="N33" s="4">
        <f>IF(A33="","",IF(AND(F33&lt;&gt;"",H33&gt;=F33),0,ROUND(MAX(0,E33*(K33-IF(G33&lt;&gt;"",G33,IF(F33="",0,IFERROR(VLOOKUP(F33,'Doorklik per positie'!$A$4:$B$13,2,FALSE),0)))))*M33,1)))</f>
        <v/>
      </c>
      <c r="O33" s="4">
        <f>IF(A33="","",1+INT(4*(RANK.EQ(N33,$N$2:$N$101,0)-1)/COUNT($N$2:$N$101)))</f>
        <v/>
      </c>
      <c r="P33" s="4">
        <f>IF(A33="","",O33*1000+(10-MIN(I33,9))*100+IF(L33="klein",1,IF(L33="middel",2,3))*10+(1-IFERROR(N33/MAX($N$2:$N$101),0))*9)</f>
        <v/>
      </c>
      <c r="Q33" s="4">
        <f>IF(A33="","",RANK.EQ(P33,$P$2:$P$101,1)+COUNTIF($P$2:P33,P33)-1)</f>
        <v/>
      </c>
    </row>
    <row r="34">
      <c r="G34" s="2" t="n"/>
      <c r="K34" s="3">
        <f>IF(A34="","",IFERROR(VLOOKUP(H34,'Doorklik per positie'!$A$4:$B$13,2,FALSE),0))</f>
        <v/>
      </c>
      <c r="L34" s="4">
        <f>IF(A34="","",IF(C34="ja","middel",IF(J34&lt;=5,"klein",IF(J34&lt;=20,"middel","groot"))))</f>
        <v/>
      </c>
      <c r="M34" s="5">
        <f>IF(A34="","",D34/AVERAGE($D$2:$D$101))</f>
        <v/>
      </c>
      <c r="N34" s="4">
        <f>IF(A34="","",IF(AND(F34&lt;&gt;"",H34&gt;=F34),0,ROUND(MAX(0,E34*(K34-IF(G34&lt;&gt;"",G34,IF(F34="",0,IFERROR(VLOOKUP(F34,'Doorklik per positie'!$A$4:$B$13,2,FALSE),0)))))*M34,1)))</f>
        <v/>
      </c>
      <c r="O34" s="4">
        <f>IF(A34="","",1+INT(4*(RANK.EQ(N34,$N$2:$N$101,0)-1)/COUNT($N$2:$N$101)))</f>
        <v/>
      </c>
      <c r="P34" s="4">
        <f>IF(A34="","",O34*1000+(10-MIN(I34,9))*100+IF(L34="klein",1,IF(L34="middel",2,3))*10+(1-IFERROR(N34/MAX($N$2:$N$101),0))*9)</f>
        <v/>
      </c>
      <c r="Q34" s="4">
        <f>IF(A34="","",RANK.EQ(P34,$P$2:$P$101,1)+COUNTIF($P$2:P34,P34)-1)</f>
        <v/>
      </c>
    </row>
    <row r="35">
      <c r="G35" s="2" t="n"/>
      <c r="K35" s="3">
        <f>IF(A35="","",IFERROR(VLOOKUP(H35,'Doorklik per positie'!$A$4:$B$13,2,FALSE),0))</f>
        <v/>
      </c>
      <c r="L35" s="4">
        <f>IF(A35="","",IF(C35="ja","middel",IF(J35&lt;=5,"klein",IF(J35&lt;=20,"middel","groot"))))</f>
        <v/>
      </c>
      <c r="M35" s="5">
        <f>IF(A35="","",D35/AVERAGE($D$2:$D$101))</f>
        <v/>
      </c>
      <c r="N35" s="4">
        <f>IF(A35="","",IF(AND(F35&lt;&gt;"",H35&gt;=F35),0,ROUND(MAX(0,E35*(K35-IF(G35&lt;&gt;"",G35,IF(F35="",0,IFERROR(VLOOKUP(F35,'Doorklik per positie'!$A$4:$B$13,2,FALSE),0)))))*M35,1)))</f>
        <v/>
      </c>
      <c r="O35" s="4">
        <f>IF(A35="","",1+INT(4*(RANK.EQ(N35,$N$2:$N$101,0)-1)/COUNT($N$2:$N$101)))</f>
        <v/>
      </c>
      <c r="P35" s="4">
        <f>IF(A35="","",O35*1000+(10-MIN(I35,9))*100+IF(L35="klein",1,IF(L35="middel",2,3))*10+(1-IFERROR(N35/MAX($N$2:$N$101),0))*9)</f>
        <v/>
      </c>
      <c r="Q35" s="4">
        <f>IF(A35="","",RANK.EQ(P35,$P$2:$P$101,1)+COUNTIF($P$2:P35,P35)-1)</f>
        <v/>
      </c>
    </row>
    <row r="36">
      <c r="G36" s="2" t="n"/>
      <c r="K36" s="3">
        <f>IF(A36="","",IFERROR(VLOOKUP(H36,'Doorklik per positie'!$A$4:$B$13,2,FALSE),0))</f>
        <v/>
      </c>
      <c r="L36" s="4">
        <f>IF(A36="","",IF(C36="ja","middel",IF(J36&lt;=5,"klein",IF(J36&lt;=20,"middel","groot"))))</f>
        <v/>
      </c>
      <c r="M36" s="5">
        <f>IF(A36="","",D36/AVERAGE($D$2:$D$101))</f>
        <v/>
      </c>
      <c r="N36" s="4">
        <f>IF(A36="","",IF(AND(F36&lt;&gt;"",H36&gt;=F36),0,ROUND(MAX(0,E36*(K36-IF(G36&lt;&gt;"",G36,IF(F36="",0,IFERROR(VLOOKUP(F36,'Doorklik per positie'!$A$4:$B$13,2,FALSE),0)))))*M36,1)))</f>
        <v/>
      </c>
      <c r="O36" s="4">
        <f>IF(A36="","",1+INT(4*(RANK.EQ(N36,$N$2:$N$101,0)-1)/COUNT($N$2:$N$101)))</f>
        <v/>
      </c>
      <c r="P36" s="4">
        <f>IF(A36="","",O36*1000+(10-MIN(I36,9))*100+IF(L36="klein",1,IF(L36="middel",2,3))*10+(1-IFERROR(N36/MAX($N$2:$N$101),0))*9)</f>
        <v/>
      </c>
      <c r="Q36" s="4">
        <f>IF(A36="","",RANK.EQ(P36,$P$2:$P$101,1)+COUNTIF($P$2:P36,P36)-1)</f>
        <v/>
      </c>
    </row>
    <row r="37">
      <c r="G37" s="2" t="n"/>
      <c r="K37" s="3">
        <f>IF(A37="","",IFERROR(VLOOKUP(H37,'Doorklik per positie'!$A$4:$B$13,2,FALSE),0))</f>
        <v/>
      </c>
      <c r="L37" s="4">
        <f>IF(A37="","",IF(C37="ja","middel",IF(J37&lt;=5,"klein",IF(J37&lt;=20,"middel","groot"))))</f>
        <v/>
      </c>
      <c r="M37" s="5">
        <f>IF(A37="","",D37/AVERAGE($D$2:$D$101))</f>
        <v/>
      </c>
      <c r="N37" s="4">
        <f>IF(A37="","",IF(AND(F37&lt;&gt;"",H37&gt;=F37),0,ROUND(MAX(0,E37*(K37-IF(G37&lt;&gt;"",G37,IF(F37="",0,IFERROR(VLOOKUP(F37,'Doorklik per positie'!$A$4:$B$13,2,FALSE),0)))))*M37,1)))</f>
        <v/>
      </c>
      <c r="O37" s="4">
        <f>IF(A37="","",1+INT(4*(RANK.EQ(N37,$N$2:$N$101,0)-1)/COUNT($N$2:$N$101)))</f>
        <v/>
      </c>
      <c r="P37" s="4">
        <f>IF(A37="","",O37*1000+(10-MIN(I37,9))*100+IF(L37="klein",1,IF(L37="middel",2,3))*10+(1-IFERROR(N37/MAX($N$2:$N$101),0))*9)</f>
        <v/>
      </c>
      <c r="Q37" s="4">
        <f>IF(A37="","",RANK.EQ(P37,$P$2:$P$101,1)+COUNTIF($P$2:P37,P37)-1)</f>
        <v/>
      </c>
    </row>
    <row r="38">
      <c r="G38" s="2" t="n"/>
      <c r="K38" s="3">
        <f>IF(A38="","",IFERROR(VLOOKUP(H38,'Doorklik per positie'!$A$4:$B$13,2,FALSE),0))</f>
        <v/>
      </c>
      <c r="L38" s="4">
        <f>IF(A38="","",IF(C38="ja","middel",IF(J38&lt;=5,"klein",IF(J38&lt;=20,"middel","groot"))))</f>
        <v/>
      </c>
      <c r="M38" s="5">
        <f>IF(A38="","",D38/AVERAGE($D$2:$D$101))</f>
        <v/>
      </c>
      <c r="N38" s="4">
        <f>IF(A38="","",IF(AND(F38&lt;&gt;"",H38&gt;=F38),0,ROUND(MAX(0,E38*(K38-IF(G38&lt;&gt;"",G38,IF(F38="",0,IFERROR(VLOOKUP(F38,'Doorklik per positie'!$A$4:$B$13,2,FALSE),0)))))*M38,1)))</f>
        <v/>
      </c>
      <c r="O38" s="4">
        <f>IF(A38="","",1+INT(4*(RANK.EQ(N38,$N$2:$N$101,0)-1)/COUNT($N$2:$N$101)))</f>
        <v/>
      </c>
      <c r="P38" s="4">
        <f>IF(A38="","",O38*1000+(10-MIN(I38,9))*100+IF(L38="klein",1,IF(L38="middel",2,3))*10+(1-IFERROR(N38/MAX($N$2:$N$101),0))*9)</f>
        <v/>
      </c>
      <c r="Q38" s="4">
        <f>IF(A38="","",RANK.EQ(P38,$P$2:$P$101,1)+COUNTIF($P$2:P38,P38)-1)</f>
        <v/>
      </c>
    </row>
    <row r="39">
      <c r="G39" s="2" t="n"/>
      <c r="K39" s="3">
        <f>IF(A39="","",IFERROR(VLOOKUP(H39,'Doorklik per positie'!$A$4:$B$13,2,FALSE),0))</f>
        <v/>
      </c>
      <c r="L39" s="4">
        <f>IF(A39="","",IF(C39="ja","middel",IF(J39&lt;=5,"klein",IF(J39&lt;=20,"middel","groot"))))</f>
        <v/>
      </c>
      <c r="M39" s="5">
        <f>IF(A39="","",D39/AVERAGE($D$2:$D$101))</f>
        <v/>
      </c>
      <c r="N39" s="4">
        <f>IF(A39="","",IF(AND(F39&lt;&gt;"",H39&gt;=F39),0,ROUND(MAX(0,E39*(K39-IF(G39&lt;&gt;"",G39,IF(F39="",0,IFERROR(VLOOKUP(F39,'Doorklik per positie'!$A$4:$B$13,2,FALSE),0)))))*M39,1)))</f>
        <v/>
      </c>
      <c r="O39" s="4">
        <f>IF(A39="","",1+INT(4*(RANK.EQ(N39,$N$2:$N$101,0)-1)/COUNT($N$2:$N$101)))</f>
        <v/>
      </c>
      <c r="P39" s="4">
        <f>IF(A39="","",O39*1000+(10-MIN(I39,9))*100+IF(L39="klein",1,IF(L39="middel",2,3))*10+(1-IFERROR(N39/MAX($N$2:$N$101),0))*9)</f>
        <v/>
      </c>
      <c r="Q39" s="4">
        <f>IF(A39="","",RANK.EQ(P39,$P$2:$P$101,1)+COUNTIF($P$2:P39,P39)-1)</f>
        <v/>
      </c>
    </row>
    <row r="40">
      <c r="G40" s="2" t="n"/>
      <c r="K40" s="3">
        <f>IF(A40="","",IFERROR(VLOOKUP(H40,'Doorklik per positie'!$A$4:$B$13,2,FALSE),0))</f>
        <v/>
      </c>
      <c r="L40" s="4">
        <f>IF(A40="","",IF(C40="ja","middel",IF(J40&lt;=5,"klein",IF(J40&lt;=20,"middel","groot"))))</f>
        <v/>
      </c>
      <c r="M40" s="5">
        <f>IF(A40="","",D40/AVERAGE($D$2:$D$101))</f>
        <v/>
      </c>
      <c r="N40" s="4">
        <f>IF(A40="","",IF(AND(F40&lt;&gt;"",H40&gt;=F40),0,ROUND(MAX(0,E40*(K40-IF(G40&lt;&gt;"",G40,IF(F40="",0,IFERROR(VLOOKUP(F40,'Doorklik per positie'!$A$4:$B$13,2,FALSE),0)))))*M40,1)))</f>
        <v/>
      </c>
      <c r="O40" s="4">
        <f>IF(A40="","",1+INT(4*(RANK.EQ(N40,$N$2:$N$101,0)-1)/COUNT($N$2:$N$101)))</f>
        <v/>
      </c>
      <c r="P40" s="4">
        <f>IF(A40="","",O40*1000+(10-MIN(I40,9))*100+IF(L40="klein",1,IF(L40="middel",2,3))*10+(1-IFERROR(N40/MAX($N$2:$N$101),0))*9)</f>
        <v/>
      </c>
      <c r="Q40" s="4">
        <f>IF(A40="","",RANK.EQ(P40,$P$2:$P$101,1)+COUNTIF($P$2:P40,P40)-1)</f>
        <v/>
      </c>
    </row>
    <row r="41">
      <c r="G41" s="2" t="n"/>
      <c r="K41" s="3">
        <f>IF(A41="","",IFERROR(VLOOKUP(H41,'Doorklik per positie'!$A$4:$B$13,2,FALSE),0))</f>
        <v/>
      </c>
      <c r="L41" s="4">
        <f>IF(A41="","",IF(C41="ja","middel",IF(J41&lt;=5,"klein",IF(J41&lt;=20,"middel","groot"))))</f>
        <v/>
      </c>
      <c r="M41" s="5">
        <f>IF(A41="","",D41/AVERAGE($D$2:$D$101))</f>
        <v/>
      </c>
      <c r="N41" s="4">
        <f>IF(A41="","",IF(AND(F41&lt;&gt;"",H41&gt;=F41),0,ROUND(MAX(0,E41*(K41-IF(G41&lt;&gt;"",G41,IF(F41="",0,IFERROR(VLOOKUP(F41,'Doorklik per positie'!$A$4:$B$13,2,FALSE),0)))))*M41,1)))</f>
        <v/>
      </c>
      <c r="O41" s="4">
        <f>IF(A41="","",1+INT(4*(RANK.EQ(N41,$N$2:$N$101,0)-1)/COUNT($N$2:$N$101)))</f>
        <v/>
      </c>
      <c r="P41" s="4">
        <f>IF(A41="","",O41*1000+(10-MIN(I41,9))*100+IF(L41="klein",1,IF(L41="middel",2,3))*10+(1-IFERROR(N41/MAX($N$2:$N$101),0))*9)</f>
        <v/>
      </c>
      <c r="Q41" s="4">
        <f>IF(A41="","",RANK.EQ(P41,$P$2:$P$101,1)+COUNTIF($P$2:P41,P41)-1)</f>
        <v/>
      </c>
    </row>
    <row r="42">
      <c r="G42" s="2" t="n"/>
      <c r="K42" s="3">
        <f>IF(A42="","",IFERROR(VLOOKUP(H42,'Doorklik per positie'!$A$4:$B$13,2,FALSE),0))</f>
        <v/>
      </c>
      <c r="L42" s="4">
        <f>IF(A42="","",IF(C42="ja","middel",IF(J42&lt;=5,"klein",IF(J42&lt;=20,"middel","groot"))))</f>
        <v/>
      </c>
      <c r="M42" s="5">
        <f>IF(A42="","",D42/AVERAGE($D$2:$D$101))</f>
        <v/>
      </c>
      <c r="N42" s="4">
        <f>IF(A42="","",IF(AND(F42&lt;&gt;"",H42&gt;=F42),0,ROUND(MAX(0,E42*(K42-IF(G42&lt;&gt;"",G42,IF(F42="",0,IFERROR(VLOOKUP(F42,'Doorklik per positie'!$A$4:$B$13,2,FALSE),0)))))*M42,1)))</f>
        <v/>
      </c>
      <c r="O42" s="4">
        <f>IF(A42="","",1+INT(4*(RANK.EQ(N42,$N$2:$N$101,0)-1)/COUNT($N$2:$N$101)))</f>
        <v/>
      </c>
      <c r="P42" s="4">
        <f>IF(A42="","",O42*1000+(10-MIN(I42,9))*100+IF(L42="klein",1,IF(L42="middel",2,3))*10+(1-IFERROR(N42/MAX($N$2:$N$101),0))*9)</f>
        <v/>
      </c>
      <c r="Q42" s="4">
        <f>IF(A42="","",RANK.EQ(P42,$P$2:$P$101,1)+COUNTIF($P$2:P42,P42)-1)</f>
        <v/>
      </c>
    </row>
    <row r="43">
      <c r="G43" s="2" t="n"/>
      <c r="K43" s="3">
        <f>IF(A43="","",IFERROR(VLOOKUP(H43,'Doorklik per positie'!$A$4:$B$13,2,FALSE),0))</f>
        <v/>
      </c>
      <c r="L43" s="4">
        <f>IF(A43="","",IF(C43="ja","middel",IF(J43&lt;=5,"klein",IF(J43&lt;=20,"middel","groot"))))</f>
        <v/>
      </c>
      <c r="M43" s="5">
        <f>IF(A43="","",D43/AVERAGE($D$2:$D$101))</f>
        <v/>
      </c>
      <c r="N43" s="4">
        <f>IF(A43="","",IF(AND(F43&lt;&gt;"",H43&gt;=F43),0,ROUND(MAX(0,E43*(K43-IF(G43&lt;&gt;"",G43,IF(F43="",0,IFERROR(VLOOKUP(F43,'Doorklik per positie'!$A$4:$B$13,2,FALSE),0)))))*M43,1)))</f>
        <v/>
      </c>
      <c r="O43" s="4">
        <f>IF(A43="","",1+INT(4*(RANK.EQ(N43,$N$2:$N$101,0)-1)/COUNT($N$2:$N$101)))</f>
        <v/>
      </c>
      <c r="P43" s="4">
        <f>IF(A43="","",O43*1000+(10-MIN(I43,9))*100+IF(L43="klein",1,IF(L43="middel",2,3))*10+(1-IFERROR(N43/MAX($N$2:$N$101),0))*9)</f>
        <v/>
      </c>
      <c r="Q43" s="4">
        <f>IF(A43="","",RANK.EQ(P43,$P$2:$P$101,1)+COUNTIF($P$2:P43,P43)-1)</f>
        <v/>
      </c>
    </row>
    <row r="44">
      <c r="G44" s="2" t="n"/>
      <c r="K44" s="3">
        <f>IF(A44="","",IFERROR(VLOOKUP(H44,'Doorklik per positie'!$A$4:$B$13,2,FALSE),0))</f>
        <v/>
      </c>
      <c r="L44" s="4">
        <f>IF(A44="","",IF(C44="ja","middel",IF(J44&lt;=5,"klein",IF(J44&lt;=20,"middel","groot"))))</f>
        <v/>
      </c>
      <c r="M44" s="5">
        <f>IF(A44="","",D44/AVERAGE($D$2:$D$101))</f>
        <v/>
      </c>
      <c r="N44" s="4">
        <f>IF(A44="","",IF(AND(F44&lt;&gt;"",H44&gt;=F44),0,ROUND(MAX(0,E44*(K44-IF(G44&lt;&gt;"",G44,IF(F44="",0,IFERROR(VLOOKUP(F44,'Doorklik per positie'!$A$4:$B$13,2,FALSE),0)))))*M44,1)))</f>
        <v/>
      </c>
      <c r="O44" s="4">
        <f>IF(A44="","",1+INT(4*(RANK.EQ(N44,$N$2:$N$101,0)-1)/COUNT($N$2:$N$101)))</f>
        <v/>
      </c>
      <c r="P44" s="4">
        <f>IF(A44="","",O44*1000+(10-MIN(I44,9))*100+IF(L44="klein",1,IF(L44="middel",2,3))*10+(1-IFERROR(N44/MAX($N$2:$N$101),0))*9)</f>
        <v/>
      </c>
      <c r="Q44" s="4">
        <f>IF(A44="","",RANK.EQ(P44,$P$2:$P$101,1)+COUNTIF($P$2:P44,P44)-1)</f>
        <v/>
      </c>
    </row>
    <row r="45">
      <c r="G45" s="2" t="n"/>
      <c r="K45" s="3">
        <f>IF(A45="","",IFERROR(VLOOKUP(H45,'Doorklik per positie'!$A$4:$B$13,2,FALSE),0))</f>
        <v/>
      </c>
      <c r="L45" s="4">
        <f>IF(A45="","",IF(C45="ja","middel",IF(J45&lt;=5,"klein",IF(J45&lt;=20,"middel","groot"))))</f>
        <v/>
      </c>
      <c r="M45" s="5">
        <f>IF(A45="","",D45/AVERAGE($D$2:$D$101))</f>
        <v/>
      </c>
      <c r="N45" s="4">
        <f>IF(A45="","",IF(AND(F45&lt;&gt;"",H45&gt;=F45),0,ROUND(MAX(0,E45*(K45-IF(G45&lt;&gt;"",G45,IF(F45="",0,IFERROR(VLOOKUP(F45,'Doorklik per positie'!$A$4:$B$13,2,FALSE),0)))))*M45,1)))</f>
        <v/>
      </c>
      <c r="O45" s="4">
        <f>IF(A45="","",1+INT(4*(RANK.EQ(N45,$N$2:$N$101,0)-1)/COUNT($N$2:$N$101)))</f>
        <v/>
      </c>
      <c r="P45" s="4">
        <f>IF(A45="","",O45*1000+(10-MIN(I45,9))*100+IF(L45="klein",1,IF(L45="middel",2,3))*10+(1-IFERROR(N45/MAX($N$2:$N$101),0))*9)</f>
        <v/>
      </c>
      <c r="Q45" s="4">
        <f>IF(A45="","",RANK.EQ(P45,$P$2:$P$101,1)+COUNTIF($P$2:P45,P45)-1)</f>
        <v/>
      </c>
    </row>
    <row r="46">
      <c r="G46" s="2" t="n"/>
      <c r="K46" s="3">
        <f>IF(A46="","",IFERROR(VLOOKUP(H46,'Doorklik per positie'!$A$4:$B$13,2,FALSE),0))</f>
        <v/>
      </c>
      <c r="L46" s="4">
        <f>IF(A46="","",IF(C46="ja","middel",IF(J46&lt;=5,"klein",IF(J46&lt;=20,"middel","groot"))))</f>
        <v/>
      </c>
      <c r="M46" s="5">
        <f>IF(A46="","",D46/AVERAGE($D$2:$D$101))</f>
        <v/>
      </c>
      <c r="N46" s="4">
        <f>IF(A46="","",IF(AND(F46&lt;&gt;"",H46&gt;=F46),0,ROUND(MAX(0,E46*(K46-IF(G46&lt;&gt;"",G46,IF(F46="",0,IFERROR(VLOOKUP(F46,'Doorklik per positie'!$A$4:$B$13,2,FALSE),0)))))*M46,1)))</f>
        <v/>
      </c>
      <c r="O46" s="4">
        <f>IF(A46="","",1+INT(4*(RANK.EQ(N46,$N$2:$N$101,0)-1)/COUNT($N$2:$N$101)))</f>
        <v/>
      </c>
      <c r="P46" s="4">
        <f>IF(A46="","",O46*1000+(10-MIN(I46,9))*100+IF(L46="klein",1,IF(L46="middel",2,3))*10+(1-IFERROR(N46/MAX($N$2:$N$101),0))*9)</f>
        <v/>
      </c>
      <c r="Q46" s="4">
        <f>IF(A46="","",RANK.EQ(P46,$P$2:$P$101,1)+COUNTIF($P$2:P46,P46)-1)</f>
        <v/>
      </c>
    </row>
    <row r="47">
      <c r="G47" s="2" t="n"/>
      <c r="K47" s="3">
        <f>IF(A47="","",IFERROR(VLOOKUP(H47,'Doorklik per positie'!$A$4:$B$13,2,FALSE),0))</f>
        <v/>
      </c>
      <c r="L47" s="4">
        <f>IF(A47="","",IF(C47="ja","middel",IF(J47&lt;=5,"klein",IF(J47&lt;=20,"middel","groot"))))</f>
        <v/>
      </c>
      <c r="M47" s="5">
        <f>IF(A47="","",D47/AVERAGE($D$2:$D$101))</f>
        <v/>
      </c>
      <c r="N47" s="4">
        <f>IF(A47="","",IF(AND(F47&lt;&gt;"",H47&gt;=F47),0,ROUND(MAX(0,E47*(K47-IF(G47&lt;&gt;"",G47,IF(F47="",0,IFERROR(VLOOKUP(F47,'Doorklik per positie'!$A$4:$B$13,2,FALSE),0)))))*M47,1)))</f>
        <v/>
      </c>
      <c r="O47" s="4">
        <f>IF(A47="","",1+INT(4*(RANK.EQ(N47,$N$2:$N$101,0)-1)/COUNT($N$2:$N$101)))</f>
        <v/>
      </c>
      <c r="P47" s="4">
        <f>IF(A47="","",O47*1000+(10-MIN(I47,9))*100+IF(L47="klein",1,IF(L47="middel",2,3))*10+(1-IFERROR(N47/MAX($N$2:$N$101),0))*9)</f>
        <v/>
      </c>
      <c r="Q47" s="4">
        <f>IF(A47="","",RANK.EQ(P47,$P$2:$P$101,1)+COUNTIF($P$2:P47,P47)-1)</f>
        <v/>
      </c>
    </row>
    <row r="48">
      <c r="G48" s="2" t="n"/>
      <c r="K48" s="3">
        <f>IF(A48="","",IFERROR(VLOOKUP(H48,'Doorklik per positie'!$A$4:$B$13,2,FALSE),0))</f>
        <v/>
      </c>
      <c r="L48" s="4">
        <f>IF(A48="","",IF(C48="ja","middel",IF(J48&lt;=5,"klein",IF(J48&lt;=20,"middel","groot"))))</f>
        <v/>
      </c>
      <c r="M48" s="5">
        <f>IF(A48="","",D48/AVERAGE($D$2:$D$101))</f>
        <v/>
      </c>
      <c r="N48" s="4">
        <f>IF(A48="","",IF(AND(F48&lt;&gt;"",H48&gt;=F48),0,ROUND(MAX(0,E48*(K48-IF(G48&lt;&gt;"",G48,IF(F48="",0,IFERROR(VLOOKUP(F48,'Doorklik per positie'!$A$4:$B$13,2,FALSE),0)))))*M48,1)))</f>
        <v/>
      </c>
      <c r="O48" s="4">
        <f>IF(A48="","",1+INT(4*(RANK.EQ(N48,$N$2:$N$101,0)-1)/COUNT($N$2:$N$101)))</f>
        <v/>
      </c>
      <c r="P48" s="4">
        <f>IF(A48="","",O48*1000+(10-MIN(I48,9))*100+IF(L48="klein",1,IF(L48="middel",2,3))*10+(1-IFERROR(N48/MAX($N$2:$N$101),0))*9)</f>
        <v/>
      </c>
      <c r="Q48" s="4">
        <f>IF(A48="","",RANK.EQ(P48,$P$2:$P$101,1)+COUNTIF($P$2:P48,P48)-1)</f>
        <v/>
      </c>
    </row>
    <row r="49">
      <c r="G49" s="2" t="n"/>
      <c r="K49" s="3">
        <f>IF(A49="","",IFERROR(VLOOKUP(H49,'Doorklik per positie'!$A$4:$B$13,2,FALSE),0))</f>
        <v/>
      </c>
      <c r="L49" s="4">
        <f>IF(A49="","",IF(C49="ja","middel",IF(J49&lt;=5,"klein",IF(J49&lt;=20,"middel","groot"))))</f>
        <v/>
      </c>
      <c r="M49" s="5">
        <f>IF(A49="","",D49/AVERAGE($D$2:$D$101))</f>
        <v/>
      </c>
      <c r="N49" s="4">
        <f>IF(A49="","",IF(AND(F49&lt;&gt;"",H49&gt;=F49),0,ROUND(MAX(0,E49*(K49-IF(G49&lt;&gt;"",G49,IF(F49="",0,IFERROR(VLOOKUP(F49,'Doorklik per positie'!$A$4:$B$13,2,FALSE),0)))))*M49,1)))</f>
        <v/>
      </c>
      <c r="O49" s="4">
        <f>IF(A49="","",1+INT(4*(RANK.EQ(N49,$N$2:$N$101,0)-1)/COUNT($N$2:$N$101)))</f>
        <v/>
      </c>
      <c r="P49" s="4">
        <f>IF(A49="","",O49*1000+(10-MIN(I49,9))*100+IF(L49="klein",1,IF(L49="middel",2,3))*10+(1-IFERROR(N49/MAX($N$2:$N$101),0))*9)</f>
        <v/>
      </c>
      <c r="Q49" s="4">
        <f>IF(A49="","",RANK.EQ(P49,$P$2:$P$101,1)+COUNTIF($P$2:P49,P49)-1)</f>
        <v/>
      </c>
    </row>
    <row r="50">
      <c r="G50" s="2" t="n"/>
      <c r="K50" s="3">
        <f>IF(A50="","",IFERROR(VLOOKUP(H50,'Doorklik per positie'!$A$4:$B$13,2,FALSE),0))</f>
        <v/>
      </c>
      <c r="L50" s="4">
        <f>IF(A50="","",IF(C50="ja","middel",IF(J50&lt;=5,"klein",IF(J50&lt;=20,"middel","groot"))))</f>
        <v/>
      </c>
      <c r="M50" s="5">
        <f>IF(A50="","",D50/AVERAGE($D$2:$D$101))</f>
        <v/>
      </c>
      <c r="N50" s="4">
        <f>IF(A50="","",IF(AND(F50&lt;&gt;"",H50&gt;=F50),0,ROUND(MAX(0,E50*(K50-IF(G50&lt;&gt;"",G50,IF(F50="",0,IFERROR(VLOOKUP(F50,'Doorklik per positie'!$A$4:$B$13,2,FALSE),0)))))*M50,1)))</f>
        <v/>
      </c>
      <c r="O50" s="4">
        <f>IF(A50="","",1+INT(4*(RANK.EQ(N50,$N$2:$N$101,0)-1)/COUNT($N$2:$N$101)))</f>
        <v/>
      </c>
      <c r="P50" s="4">
        <f>IF(A50="","",O50*1000+(10-MIN(I50,9))*100+IF(L50="klein",1,IF(L50="middel",2,3))*10+(1-IFERROR(N50/MAX($N$2:$N$101),0))*9)</f>
        <v/>
      </c>
      <c r="Q50" s="4">
        <f>IF(A50="","",RANK.EQ(P50,$P$2:$P$101,1)+COUNTIF($P$2:P50,P50)-1)</f>
        <v/>
      </c>
    </row>
    <row r="51">
      <c r="G51" s="2" t="n"/>
      <c r="K51" s="3">
        <f>IF(A51="","",IFERROR(VLOOKUP(H51,'Doorklik per positie'!$A$4:$B$13,2,FALSE),0))</f>
        <v/>
      </c>
      <c r="L51" s="4">
        <f>IF(A51="","",IF(C51="ja","middel",IF(J51&lt;=5,"klein",IF(J51&lt;=20,"middel","groot"))))</f>
        <v/>
      </c>
      <c r="M51" s="5">
        <f>IF(A51="","",D51/AVERAGE($D$2:$D$101))</f>
        <v/>
      </c>
      <c r="N51" s="4">
        <f>IF(A51="","",IF(AND(F51&lt;&gt;"",H51&gt;=F51),0,ROUND(MAX(0,E51*(K51-IF(G51&lt;&gt;"",G51,IF(F51="",0,IFERROR(VLOOKUP(F51,'Doorklik per positie'!$A$4:$B$13,2,FALSE),0)))))*M51,1)))</f>
        <v/>
      </c>
      <c r="O51" s="4">
        <f>IF(A51="","",1+INT(4*(RANK.EQ(N51,$N$2:$N$101,0)-1)/COUNT($N$2:$N$101)))</f>
        <v/>
      </c>
      <c r="P51" s="4">
        <f>IF(A51="","",O51*1000+(10-MIN(I51,9))*100+IF(L51="klein",1,IF(L51="middel",2,3))*10+(1-IFERROR(N51/MAX($N$2:$N$101),0))*9)</f>
        <v/>
      </c>
      <c r="Q51" s="4">
        <f>IF(A51="","",RANK.EQ(P51,$P$2:$P$101,1)+COUNTIF($P$2:P51,P51)-1)</f>
        <v/>
      </c>
    </row>
    <row r="52">
      <c r="G52" s="2" t="n"/>
      <c r="K52" s="3">
        <f>IF(A52="","",IFERROR(VLOOKUP(H52,'Doorklik per positie'!$A$4:$B$13,2,FALSE),0))</f>
        <v/>
      </c>
      <c r="L52" s="4">
        <f>IF(A52="","",IF(C52="ja","middel",IF(J52&lt;=5,"klein",IF(J52&lt;=20,"middel","groot"))))</f>
        <v/>
      </c>
      <c r="M52" s="5">
        <f>IF(A52="","",D52/AVERAGE($D$2:$D$101))</f>
        <v/>
      </c>
      <c r="N52" s="4">
        <f>IF(A52="","",IF(AND(F52&lt;&gt;"",H52&gt;=F52),0,ROUND(MAX(0,E52*(K52-IF(G52&lt;&gt;"",G52,IF(F52="",0,IFERROR(VLOOKUP(F52,'Doorklik per positie'!$A$4:$B$13,2,FALSE),0)))))*M52,1)))</f>
        <v/>
      </c>
      <c r="O52" s="4">
        <f>IF(A52="","",1+INT(4*(RANK.EQ(N52,$N$2:$N$101,0)-1)/COUNT($N$2:$N$101)))</f>
        <v/>
      </c>
      <c r="P52" s="4">
        <f>IF(A52="","",O52*1000+(10-MIN(I52,9))*100+IF(L52="klein",1,IF(L52="middel",2,3))*10+(1-IFERROR(N52/MAX($N$2:$N$101),0))*9)</f>
        <v/>
      </c>
      <c r="Q52" s="4">
        <f>IF(A52="","",RANK.EQ(P52,$P$2:$P$101,1)+COUNTIF($P$2:P52,P52)-1)</f>
        <v/>
      </c>
    </row>
    <row r="53">
      <c r="G53" s="2" t="n"/>
      <c r="K53" s="3">
        <f>IF(A53="","",IFERROR(VLOOKUP(H53,'Doorklik per positie'!$A$4:$B$13,2,FALSE),0))</f>
        <v/>
      </c>
      <c r="L53" s="4">
        <f>IF(A53="","",IF(C53="ja","middel",IF(J53&lt;=5,"klein",IF(J53&lt;=20,"middel","groot"))))</f>
        <v/>
      </c>
      <c r="M53" s="5">
        <f>IF(A53="","",D53/AVERAGE($D$2:$D$101))</f>
        <v/>
      </c>
      <c r="N53" s="4">
        <f>IF(A53="","",IF(AND(F53&lt;&gt;"",H53&gt;=F53),0,ROUND(MAX(0,E53*(K53-IF(G53&lt;&gt;"",G53,IF(F53="",0,IFERROR(VLOOKUP(F53,'Doorklik per positie'!$A$4:$B$13,2,FALSE),0)))))*M53,1)))</f>
        <v/>
      </c>
      <c r="O53" s="4">
        <f>IF(A53="","",1+INT(4*(RANK.EQ(N53,$N$2:$N$101,0)-1)/COUNT($N$2:$N$101)))</f>
        <v/>
      </c>
      <c r="P53" s="4">
        <f>IF(A53="","",O53*1000+(10-MIN(I53,9))*100+IF(L53="klein",1,IF(L53="middel",2,3))*10+(1-IFERROR(N53/MAX($N$2:$N$101),0))*9)</f>
        <v/>
      </c>
      <c r="Q53" s="4">
        <f>IF(A53="","",RANK.EQ(P53,$P$2:$P$101,1)+COUNTIF($P$2:P53,P53)-1)</f>
        <v/>
      </c>
    </row>
    <row r="54">
      <c r="G54" s="2" t="n"/>
      <c r="K54" s="3">
        <f>IF(A54="","",IFERROR(VLOOKUP(H54,'Doorklik per positie'!$A$4:$B$13,2,FALSE),0))</f>
        <v/>
      </c>
      <c r="L54" s="4">
        <f>IF(A54="","",IF(C54="ja","middel",IF(J54&lt;=5,"klein",IF(J54&lt;=20,"middel","groot"))))</f>
        <v/>
      </c>
      <c r="M54" s="5">
        <f>IF(A54="","",D54/AVERAGE($D$2:$D$101))</f>
        <v/>
      </c>
      <c r="N54" s="4">
        <f>IF(A54="","",IF(AND(F54&lt;&gt;"",H54&gt;=F54),0,ROUND(MAX(0,E54*(K54-IF(G54&lt;&gt;"",G54,IF(F54="",0,IFERROR(VLOOKUP(F54,'Doorklik per positie'!$A$4:$B$13,2,FALSE),0)))))*M54,1)))</f>
        <v/>
      </c>
      <c r="O54" s="4">
        <f>IF(A54="","",1+INT(4*(RANK.EQ(N54,$N$2:$N$101,0)-1)/COUNT($N$2:$N$101)))</f>
        <v/>
      </c>
      <c r="P54" s="4">
        <f>IF(A54="","",O54*1000+(10-MIN(I54,9))*100+IF(L54="klein",1,IF(L54="middel",2,3))*10+(1-IFERROR(N54/MAX($N$2:$N$101),0))*9)</f>
        <v/>
      </c>
      <c r="Q54" s="4">
        <f>IF(A54="","",RANK.EQ(P54,$P$2:$P$101,1)+COUNTIF($P$2:P54,P54)-1)</f>
        <v/>
      </c>
    </row>
    <row r="55">
      <c r="G55" s="2" t="n"/>
      <c r="K55" s="3">
        <f>IF(A55="","",IFERROR(VLOOKUP(H55,'Doorklik per positie'!$A$4:$B$13,2,FALSE),0))</f>
        <v/>
      </c>
      <c r="L55" s="4">
        <f>IF(A55="","",IF(C55="ja","middel",IF(J55&lt;=5,"klein",IF(J55&lt;=20,"middel","groot"))))</f>
        <v/>
      </c>
      <c r="M55" s="5">
        <f>IF(A55="","",D55/AVERAGE($D$2:$D$101))</f>
        <v/>
      </c>
      <c r="N55" s="4">
        <f>IF(A55="","",IF(AND(F55&lt;&gt;"",H55&gt;=F55),0,ROUND(MAX(0,E55*(K55-IF(G55&lt;&gt;"",G55,IF(F55="",0,IFERROR(VLOOKUP(F55,'Doorklik per positie'!$A$4:$B$13,2,FALSE),0)))))*M55,1)))</f>
        <v/>
      </c>
      <c r="O55" s="4">
        <f>IF(A55="","",1+INT(4*(RANK.EQ(N55,$N$2:$N$101,0)-1)/COUNT($N$2:$N$101)))</f>
        <v/>
      </c>
      <c r="P55" s="4">
        <f>IF(A55="","",O55*1000+(10-MIN(I55,9))*100+IF(L55="klein",1,IF(L55="middel",2,3))*10+(1-IFERROR(N55/MAX($N$2:$N$101),0))*9)</f>
        <v/>
      </c>
      <c r="Q55" s="4">
        <f>IF(A55="","",RANK.EQ(P55,$P$2:$P$101,1)+COUNTIF($P$2:P55,P55)-1)</f>
        <v/>
      </c>
    </row>
    <row r="56">
      <c r="G56" s="2" t="n"/>
      <c r="K56" s="3">
        <f>IF(A56="","",IFERROR(VLOOKUP(H56,'Doorklik per positie'!$A$4:$B$13,2,FALSE),0))</f>
        <v/>
      </c>
      <c r="L56" s="4">
        <f>IF(A56="","",IF(C56="ja","middel",IF(J56&lt;=5,"klein",IF(J56&lt;=20,"middel","groot"))))</f>
        <v/>
      </c>
      <c r="M56" s="5">
        <f>IF(A56="","",D56/AVERAGE($D$2:$D$101))</f>
        <v/>
      </c>
      <c r="N56" s="4">
        <f>IF(A56="","",IF(AND(F56&lt;&gt;"",H56&gt;=F56),0,ROUND(MAX(0,E56*(K56-IF(G56&lt;&gt;"",G56,IF(F56="",0,IFERROR(VLOOKUP(F56,'Doorklik per positie'!$A$4:$B$13,2,FALSE),0)))))*M56,1)))</f>
        <v/>
      </c>
      <c r="O56" s="4">
        <f>IF(A56="","",1+INT(4*(RANK.EQ(N56,$N$2:$N$101,0)-1)/COUNT($N$2:$N$101)))</f>
        <v/>
      </c>
      <c r="P56" s="4">
        <f>IF(A56="","",O56*1000+(10-MIN(I56,9))*100+IF(L56="klein",1,IF(L56="middel",2,3))*10+(1-IFERROR(N56/MAX($N$2:$N$101),0))*9)</f>
        <v/>
      </c>
      <c r="Q56" s="4">
        <f>IF(A56="","",RANK.EQ(P56,$P$2:$P$101,1)+COUNTIF($P$2:P56,P56)-1)</f>
        <v/>
      </c>
    </row>
    <row r="57">
      <c r="G57" s="2" t="n"/>
      <c r="K57" s="3">
        <f>IF(A57="","",IFERROR(VLOOKUP(H57,'Doorklik per positie'!$A$4:$B$13,2,FALSE),0))</f>
        <v/>
      </c>
      <c r="L57" s="4">
        <f>IF(A57="","",IF(C57="ja","middel",IF(J57&lt;=5,"klein",IF(J57&lt;=20,"middel","groot"))))</f>
        <v/>
      </c>
      <c r="M57" s="5">
        <f>IF(A57="","",D57/AVERAGE($D$2:$D$101))</f>
        <v/>
      </c>
      <c r="N57" s="4">
        <f>IF(A57="","",IF(AND(F57&lt;&gt;"",H57&gt;=F57),0,ROUND(MAX(0,E57*(K57-IF(G57&lt;&gt;"",G57,IF(F57="",0,IFERROR(VLOOKUP(F57,'Doorklik per positie'!$A$4:$B$13,2,FALSE),0)))))*M57,1)))</f>
        <v/>
      </c>
      <c r="O57" s="4">
        <f>IF(A57="","",1+INT(4*(RANK.EQ(N57,$N$2:$N$101,0)-1)/COUNT($N$2:$N$101)))</f>
        <v/>
      </c>
      <c r="P57" s="4">
        <f>IF(A57="","",O57*1000+(10-MIN(I57,9))*100+IF(L57="klein",1,IF(L57="middel",2,3))*10+(1-IFERROR(N57/MAX($N$2:$N$101),0))*9)</f>
        <v/>
      </c>
      <c r="Q57" s="4">
        <f>IF(A57="","",RANK.EQ(P57,$P$2:$P$101,1)+COUNTIF($P$2:P57,P57)-1)</f>
        <v/>
      </c>
    </row>
    <row r="58">
      <c r="G58" s="2" t="n"/>
      <c r="K58" s="3">
        <f>IF(A58="","",IFERROR(VLOOKUP(H58,'Doorklik per positie'!$A$4:$B$13,2,FALSE),0))</f>
        <v/>
      </c>
      <c r="L58" s="4">
        <f>IF(A58="","",IF(C58="ja","middel",IF(J58&lt;=5,"klein",IF(J58&lt;=20,"middel","groot"))))</f>
        <v/>
      </c>
      <c r="M58" s="5">
        <f>IF(A58="","",D58/AVERAGE($D$2:$D$101))</f>
        <v/>
      </c>
      <c r="N58" s="4">
        <f>IF(A58="","",IF(AND(F58&lt;&gt;"",H58&gt;=F58),0,ROUND(MAX(0,E58*(K58-IF(G58&lt;&gt;"",G58,IF(F58="",0,IFERROR(VLOOKUP(F58,'Doorklik per positie'!$A$4:$B$13,2,FALSE),0)))))*M58,1)))</f>
        <v/>
      </c>
      <c r="O58" s="4">
        <f>IF(A58="","",1+INT(4*(RANK.EQ(N58,$N$2:$N$101,0)-1)/COUNT($N$2:$N$101)))</f>
        <v/>
      </c>
      <c r="P58" s="4">
        <f>IF(A58="","",O58*1000+(10-MIN(I58,9))*100+IF(L58="klein",1,IF(L58="middel",2,3))*10+(1-IFERROR(N58/MAX($N$2:$N$101),0))*9)</f>
        <v/>
      </c>
      <c r="Q58" s="4">
        <f>IF(A58="","",RANK.EQ(P58,$P$2:$P$101,1)+COUNTIF($P$2:P58,P58)-1)</f>
        <v/>
      </c>
    </row>
    <row r="59">
      <c r="G59" s="2" t="n"/>
      <c r="K59" s="3">
        <f>IF(A59="","",IFERROR(VLOOKUP(H59,'Doorklik per positie'!$A$4:$B$13,2,FALSE),0))</f>
        <v/>
      </c>
      <c r="L59" s="4">
        <f>IF(A59="","",IF(C59="ja","middel",IF(J59&lt;=5,"klein",IF(J59&lt;=20,"middel","groot"))))</f>
        <v/>
      </c>
      <c r="M59" s="5">
        <f>IF(A59="","",D59/AVERAGE($D$2:$D$101))</f>
        <v/>
      </c>
      <c r="N59" s="4">
        <f>IF(A59="","",IF(AND(F59&lt;&gt;"",H59&gt;=F59),0,ROUND(MAX(0,E59*(K59-IF(G59&lt;&gt;"",G59,IF(F59="",0,IFERROR(VLOOKUP(F59,'Doorklik per positie'!$A$4:$B$13,2,FALSE),0)))))*M59,1)))</f>
        <v/>
      </c>
      <c r="O59" s="4">
        <f>IF(A59="","",1+INT(4*(RANK.EQ(N59,$N$2:$N$101,0)-1)/COUNT($N$2:$N$101)))</f>
        <v/>
      </c>
      <c r="P59" s="4">
        <f>IF(A59="","",O59*1000+(10-MIN(I59,9))*100+IF(L59="klein",1,IF(L59="middel",2,3))*10+(1-IFERROR(N59/MAX($N$2:$N$101),0))*9)</f>
        <v/>
      </c>
      <c r="Q59" s="4">
        <f>IF(A59="","",RANK.EQ(P59,$P$2:$P$101,1)+COUNTIF($P$2:P59,P59)-1)</f>
        <v/>
      </c>
    </row>
    <row r="60">
      <c r="G60" s="2" t="n"/>
      <c r="K60" s="3">
        <f>IF(A60="","",IFERROR(VLOOKUP(H60,'Doorklik per positie'!$A$4:$B$13,2,FALSE),0))</f>
        <v/>
      </c>
      <c r="L60" s="4">
        <f>IF(A60="","",IF(C60="ja","middel",IF(J60&lt;=5,"klein",IF(J60&lt;=20,"middel","groot"))))</f>
        <v/>
      </c>
      <c r="M60" s="5">
        <f>IF(A60="","",D60/AVERAGE($D$2:$D$101))</f>
        <v/>
      </c>
      <c r="N60" s="4">
        <f>IF(A60="","",IF(AND(F60&lt;&gt;"",H60&gt;=F60),0,ROUND(MAX(0,E60*(K60-IF(G60&lt;&gt;"",G60,IF(F60="",0,IFERROR(VLOOKUP(F60,'Doorklik per positie'!$A$4:$B$13,2,FALSE),0)))))*M60,1)))</f>
        <v/>
      </c>
      <c r="O60" s="4">
        <f>IF(A60="","",1+INT(4*(RANK.EQ(N60,$N$2:$N$101,0)-1)/COUNT($N$2:$N$101)))</f>
        <v/>
      </c>
      <c r="P60" s="4">
        <f>IF(A60="","",O60*1000+(10-MIN(I60,9))*100+IF(L60="klein",1,IF(L60="middel",2,3))*10+(1-IFERROR(N60/MAX($N$2:$N$101),0))*9)</f>
        <v/>
      </c>
      <c r="Q60" s="4">
        <f>IF(A60="","",RANK.EQ(P60,$P$2:$P$101,1)+COUNTIF($P$2:P60,P60)-1)</f>
        <v/>
      </c>
    </row>
    <row r="61">
      <c r="G61" s="2" t="n"/>
      <c r="K61" s="3">
        <f>IF(A61="","",IFERROR(VLOOKUP(H61,'Doorklik per positie'!$A$4:$B$13,2,FALSE),0))</f>
        <v/>
      </c>
      <c r="L61" s="4">
        <f>IF(A61="","",IF(C61="ja","middel",IF(J61&lt;=5,"klein",IF(J61&lt;=20,"middel","groot"))))</f>
        <v/>
      </c>
      <c r="M61" s="5">
        <f>IF(A61="","",D61/AVERAGE($D$2:$D$101))</f>
        <v/>
      </c>
      <c r="N61" s="4">
        <f>IF(A61="","",IF(AND(F61&lt;&gt;"",H61&gt;=F61),0,ROUND(MAX(0,E61*(K61-IF(G61&lt;&gt;"",G61,IF(F61="",0,IFERROR(VLOOKUP(F61,'Doorklik per positie'!$A$4:$B$13,2,FALSE),0)))))*M61,1)))</f>
        <v/>
      </c>
      <c r="O61" s="4">
        <f>IF(A61="","",1+INT(4*(RANK.EQ(N61,$N$2:$N$101,0)-1)/COUNT($N$2:$N$101)))</f>
        <v/>
      </c>
      <c r="P61" s="4">
        <f>IF(A61="","",O61*1000+(10-MIN(I61,9))*100+IF(L61="klein",1,IF(L61="middel",2,3))*10+(1-IFERROR(N61/MAX($N$2:$N$101),0))*9)</f>
        <v/>
      </c>
      <c r="Q61" s="4">
        <f>IF(A61="","",RANK.EQ(P61,$P$2:$P$101,1)+COUNTIF($P$2:P61,P61)-1)</f>
        <v/>
      </c>
    </row>
    <row r="62">
      <c r="G62" s="2" t="n"/>
      <c r="K62" s="3">
        <f>IF(A62="","",IFERROR(VLOOKUP(H62,'Doorklik per positie'!$A$4:$B$13,2,FALSE),0))</f>
        <v/>
      </c>
      <c r="L62" s="4">
        <f>IF(A62="","",IF(C62="ja","middel",IF(J62&lt;=5,"klein",IF(J62&lt;=20,"middel","groot"))))</f>
        <v/>
      </c>
      <c r="M62" s="5">
        <f>IF(A62="","",D62/AVERAGE($D$2:$D$101))</f>
        <v/>
      </c>
      <c r="N62" s="4">
        <f>IF(A62="","",IF(AND(F62&lt;&gt;"",H62&gt;=F62),0,ROUND(MAX(0,E62*(K62-IF(G62&lt;&gt;"",G62,IF(F62="",0,IFERROR(VLOOKUP(F62,'Doorklik per positie'!$A$4:$B$13,2,FALSE),0)))))*M62,1)))</f>
        <v/>
      </c>
      <c r="O62" s="4">
        <f>IF(A62="","",1+INT(4*(RANK.EQ(N62,$N$2:$N$101,0)-1)/COUNT($N$2:$N$101)))</f>
        <v/>
      </c>
      <c r="P62" s="4">
        <f>IF(A62="","",O62*1000+(10-MIN(I62,9))*100+IF(L62="klein",1,IF(L62="middel",2,3))*10+(1-IFERROR(N62/MAX($N$2:$N$101),0))*9)</f>
        <v/>
      </c>
      <c r="Q62" s="4">
        <f>IF(A62="","",RANK.EQ(P62,$P$2:$P$101,1)+COUNTIF($P$2:P62,P62)-1)</f>
        <v/>
      </c>
    </row>
    <row r="63">
      <c r="G63" s="2" t="n"/>
      <c r="K63" s="3">
        <f>IF(A63="","",IFERROR(VLOOKUP(H63,'Doorklik per positie'!$A$4:$B$13,2,FALSE),0))</f>
        <v/>
      </c>
      <c r="L63" s="4">
        <f>IF(A63="","",IF(C63="ja","middel",IF(J63&lt;=5,"klein",IF(J63&lt;=20,"middel","groot"))))</f>
        <v/>
      </c>
      <c r="M63" s="5">
        <f>IF(A63="","",D63/AVERAGE($D$2:$D$101))</f>
        <v/>
      </c>
      <c r="N63" s="4">
        <f>IF(A63="","",IF(AND(F63&lt;&gt;"",H63&gt;=F63),0,ROUND(MAX(0,E63*(K63-IF(G63&lt;&gt;"",G63,IF(F63="",0,IFERROR(VLOOKUP(F63,'Doorklik per positie'!$A$4:$B$13,2,FALSE),0)))))*M63,1)))</f>
        <v/>
      </c>
      <c r="O63" s="4">
        <f>IF(A63="","",1+INT(4*(RANK.EQ(N63,$N$2:$N$101,0)-1)/COUNT($N$2:$N$101)))</f>
        <v/>
      </c>
      <c r="P63" s="4">
        <f>IF(A63="","",O63*1000+(10-MIN(I63,9))*100+IF(L63="klein",1,IF(L63="middel",2,3))*10+(1-IFERROR(N63/MAX($N$2:$N$101),0))*9)</f>
        <v/>
      </c>
      <c r="Q63" s="4">
        <f>IF(A63="","",RANK.EQ(P63,$P$2:$P$101,1)+COUNTIF($P$2:P63,P63)-1)</f>
        <v/>
      </c>
    </row>
    <row r="64">
      <c r="G64" s="2" t="n"/>
      <c r="K64" s="3">
        <f>IF(A64="","",IFERROR(VLOOKUP(H64,'Doorklik per positie'!$A$4:$B$13,2,FALSE),0))</f>
        <v/>
      </c>
      <c r="L64" s="4">
        <f>IF(A64="","",IF(C64="ja","middel",IF(J64&lt;=5,"klein",IF(J64&lt;=20,"middel","groot"))))</f>
        <v/>
      </c>
      <c r="M64" s="5">
        <f>IF(A64="","",D64/AVERAGE($D$2:$D$101))</f>
        <v/>
      </c>
      <c r="N64" s="4">
        <f>IF(A64="","",IF(AND(F64&lt;&gt;"",H64&gt;=F64),0,ROUND(MAX(0,E64*(K64-IF(G64&lt;&gt;"",G64,IF(F64="",0,IFERROR(VLOOKUP(F64,'Doorklik per positie'!$A$4:$B$13,2,FALSE),0)))))*M64,1)))</f>
        <v/>
      </c>
      <c r="O64" s="4">
        <f>IF(A64="","",1+INT(4*(RANK.EQ(N64,$N$2:$N$101,0)-1)/COUNT($N$2:$N$101)))</f>
        <v/>
      </c>
      <c r="P64" s="4">
        <f>IF(A64="","",O64*1000+(10-MIN(I64,9))*100+IF(L64="klein",1,IF(L64="middel",2,3))*10+(1-IFERROR(N64/MAX($N$2:$N$101),0))*9)</f>
        <v/>
      </c>
      <c r="Q64" s="4">
        <f>IF(A64="","",RANK.EQ(P64,$P$2:$P$101,1)+COUNTIF($P$2:P64,P64)-1)</f>
        <v/>
      </c>
    </row>
    <row r="65">
      <c r="G65" s="2" t="n"/>
      <c r="K65" s="3">
        <f>IF(A65="","",IFERROR(VLOOKUP(H65,'Doorklik per positie'!$A$4:$B$13,2,FALSE),0))</f>
        <v/>
      </c>
      <c r="L65" s="4">
        <f>IF(A65="","",IF(C65="ja","middel",IF(J65&lt;=5,"klein",IF(J65&lt;=20,"middel","groot"))))</f>
        <v/>
      </c>
      <c r="M65" s="5">
        <f>IF(A65="","",D65/AVERAGE($D$2:$D$101))</f>
        <v/>
      </c>
      <c r="N65" s="4">
        <f>IF(A65="","",IF(AND(F65&lt;&gt;"",H65&gt;=F65),0,ROUND(MAX(0,E65*(K65-IF(G65&lt;&gt;"",G65,IF(F65="",0,IFERROR(VLOOKUP(F65,'Doorklik per positie'!$A$4:$B$13,2,FALSE),0)))))*M65,1)))</f>
        <v/>
      </c>
      <c r="O65" s="4">
        <f>IF(A65="","",1+INT(4*(RANK.EQ(N65,$N$2:$N$101,0)-1)/COUNT($N$2:$N$101)))</f>
        <v/>
      </c>
      <c r="P65" s="4">
        <f>IF(A65="","",O65*1000+(10-MIN(I65,9))*100+IF(L65="klein",1,IF(L65="middel",2,3))*10+(1-IFERROR(N65/MAX($N$2:$N$101),0))*9)</f>
        <v/>
      </c>
      <c r="Q65" s="4">
        <f>IF(A65="","",RANK.EQ(P65,$P$2:$P$101,1)+COUNTIF($P$2:P65,P65)-1)</f>
        <v/>
      </c>
    </row>
    <row r="66">
      <c r="G66" s="2" t="n"/>
      <c r="K66" s="3">
        <f>IF(A66="","",IFERROR(VLOOKUP(H66,'Doorklik per positie'!$A$4:$B$13,2,FALSE),0))</f>
        <v/>
      </c>
      <c r="L66" s="4">
        <f>IF(A66="","",IF(C66="ja","middel",IF(J66&lt;=5,"klein",IF(J66&lt;=20,"middel","groot"))))</f>
        <v/>
      </c>
      <c r="M66" s="5">
        <f>IF(A66="","",D66/AVERAGE($D$2:$D$101))</f>
        <v/>
      </c>
      <c r="N66" s="4">
        <f>IF(A66="","",IF(AND(F66&lt;&gt;"",H66&gt;=F66),0,ROUND(MAX(0,E66*(K66-IF(G66&lt;&gt;"",G66,IF(F66="",0,IFERROR(VLOOKUP(F66,'Doorklik per positie'!$A$4:$B$13,2,FALSE),0)))))*M66,1)))</f>
        <v/>
      </c>
      <c r="O66" s="4">
        <f>IF(A66="","",1+INT(4*(RANK.EQ(N66,$N$2:$N$101,0)-1)/COUNT($N$2:$N$101)))</f>
        <v/>
      </c>
      <c r="P66" s="4">
        <f>IF(A66="","",O66*1000+(10-MIN(I66,9))*100+IF(L66="klein",1,IF(L66="middel",2,3))*10+(1-IFERROR(N66/MAX($N$2:$N$101),0))*9)</f>
        <v/>
      </c>
      <c r="Q66" s="4">
        <f>IF(A66="","",RANK.EQ(P66,$P$2:$P$101,1)+COUNTIF($P$2:P66,P66)-1)</f>
        <v/>
      </c>
    </row>
    <row r="67">
      <c r="G67" s="2" t="n"/>
      <c r="K67" s="3">
        <f>IF(A67="","",IFERROR(VLOOKUP(H67,'Doorklik per positie'!$A$4:$B$13,2,FALSE),0))</f>
        <v/>
      </c>
      <c r="L67" s="4">
        <f>IF(A67="","",IF(C67="ja","middel",IF(J67&lt;=5,"klein",IF(J67&lt;=20,"middel","groot"))))</f>
        <v/>
      </c>
      <c r="M67" s="5">
        <f>IF(A67="","",D67/AVERAGE($D$2:$D$101))</f>
        <v/>
      </c>
      <c r="N67" s="4">
        <f>IF(A67="","",IF(AND(F67&lt;&gt;"",H67&gt;=F67),0,ROUND(MAX(0,E67*(K67-IF(G67&lt;&gt;"",G67,IF(F67="",0,IFERROR(VLOOKUP(F67,'Doorklik per positie'!$A$4:$B$13,2,FALSE),0)))))*M67,1)))</f>
        <v/>
      </c>
      <c r="O67" s="4">
        <f>IF(A67="","",1+INT(4*(RANK.EQ(N67,$N$2:$N$101,0)-1)/COUNT($N$2:$N$101)))</f>
        <v/>
      </c>
      <c r="P67" s="4">
        <f>IF(A67="","",O67*1000+(10-MIN(I67,9))*100+IF(L67="klein",1,IF(L67="middel",2,3))*10+(1-IFERROR(N67/MAX($N$2:$N$101),0))*9)</f>
        <v/>
      </c>
      <c r="Q67" s="4">
        <f>IF(A67="","",RANK.EQ(P67,$P$2:$P$101,1)+COUNTIF($P$2:P67,P67)-1)</f>
        <v/>
      </c>
    </row>
    <row r="68">
      <c r="G68" s="2" t="n"/>
      <c r="K68" s="3">
        <f>IF(A68="","",IFERROR(VLOOKUP(H68,'Doorklik per positie'!$A$4:$B$13,2,FALSE),0))</f>
        <v/>
      </c>
      <c r="L68" s="4">
        <f>IF(A68="","",IF(C68="ja","middel",IF(J68&lt;=5,"klein",IF(J68&lt;=20,"middel","groot"))))</f>
        <v/>
      </c>
      <c r="M68" s="5">
        <f>IF(A68="","",D68/AVERAGE($D$2:$D$101))</f>
        <v/>
      </c>
      <c r="N68" s="4">
        <f>IF(A68="","",IF(AND(F68&lt;&gt;"",H68&gt;=F68),0,ROUND(MAX(0,E68*(K68-IF(G68&lt;&gt;"",G68,IF(F68="",0,IFERROR(VLOOKUP(F68,'Doorklik per positie'!$A$4:$B$13,2,FALSE),0)))))*M68,1)))</f>
        <v/>
      </c>
      <c r="O68" s="4">
        <f>IF(A68="","",1+INT(4*(RANK.EQ(N68,$N$2:$N$101,0)-1)/COUNT($N$2:$N$101)))</f>
        <v/>
      </c>
      <c r="P68" s="4">
        <f>IF(A68="","",O68*1000+(10-MIN(I68,9))*100+IF(L68="klein",1,IF(L68="middel",2,3))*10+(1-IFERROR(N68/MAX($N$2:$N$101),0))*9)</f>
        <v/>
      </c>
      <c r="Q68" s="4">
        <f>IF(A68="","",RANK.EQ(P68,$P$2:$P$101,1)+COUNTIF($P$2:P68,P68)-1)</f>
        <v/>
      </c>
    </row>
    <row r="69">
      <c r="G69" s="2" t="n"/>
      <c r="K69" s="3">
        <f>IF(A69="","",IFERROR(VLOOKUP(H69,'Doorklik per positie'!$A$4:$B$13,2,FALSE),0))</f>
        <v/>
      </c>
      <c r="L69" s="4">
        <f>IF(A69="","",IF(C69="ja","middel",IF(J69&lt;=5,"klein",IF(J69&lt;=20,"middel","groot"))))</f>
        <v/>
      </c>
      <c r="M69" s="5">
        <f>IF(A69="","",D69/AVERAGE($D$2:$D$101))</f>
        <v/>
      </c>
      <c r="N69" s="4">
        <f>IF(A69="","",IF(AND(F69&lt;&gt;"",H69&gt;=F69),0,ROUND(MAX(0,E69*(K69-IF(G69&lt;&gt;"",G69,IF(F69="",0,IFERROR(VLOOKUP(F69,'Doorklik per positie'!$A$4:$B$13,2,FALSE),0)))))*M69,1)))</f>
        <v/>
      </c>
      <c r="O69" s="4">
        <f>IF(A69="","",1+INT(4*(RANK.EQ(N69,$N$2:$N$101,0)-1)/COUNT($N$2:$N$101)))</f>
        <v/>
      </c>
      <c r="P69" s="4">
        <f>IF(A69="","",O69*1000+(10-MIN(I69,9))*100+IF(L69="klein",1,IF(L69="middel",2,3))*10+(1-IFERROR(N69/MAX($N$2:$N$101),0))*9)</f>
        <v/>
      </c>
      <c r="Q69" s="4">
        <f>IF(A69="","",RANK.EQ(P69,$P$2:$P$101,1)+COUNTIF($P$2:P69,P69)-1)</f>
        <v/>
      </c>
    </row>
    <row r="70">
      <c r="G70" s="2" t="n"/>
      <c r="K70" s="3">
        <f>IF(A70="","",IFERROR(VLOOKUP(H70,'Doorklik per positie'!$A$4:$B$13,2,FALSE),0))</f>
        <v/>
      </c>
      <c r="L70" s="4">
        <f>IF(A70="","",IF(C70="ja","middel",IF(J70&lt;=5,"klein",IF(J70&lt;=20,"middel","groot"))))</f>
        <v/>
      </c>
      <c r="M70" s="5">
        <f>IF(A70="","",D70/AVERAGE($D$2:$D$101))</f>
        <v/>
      </c>
      <c r="N70" s="4">
        <f>IF(A70="","",IF(AND(F70&lt;&gt;"",H70&gt;=F70),0,ROUND(MAX(0,E70*(K70-IF(G70&lt;&gt;"",G70,IF(F70="",0,IFERROR(VLOOKUP(F70,'Doorklik per positie'!$A$4:$B$13,2,FALSE),0)))))*M70,1)))</f>
        <v/>
      </c>
      <c r="O70" s="4">
        <f>IF(A70="","",1+INT(4*(RANK.EQ(N70,$N$2:$N$101,0)-1)/COUNT($N$2:$N$101)))</f>
        <v/>
      </c>
      <c r="P70" s="4">
        <f>IF(A70="","",O70*1000+(10-MIN(I70,9))*100+IF(L70="klein",1,IF(L70="middel",2,3))*10+(1-IFERROR(N70/MAX($N$2:$N$101),0))*9)</f>
        <v/>
      </c>
      <c r="Q70" s="4">
        <f>IF(A70="","",RANK.EQ(P70,$P$2:$P$101,1)+COUNTIF($P$2:P70,P70)-1)</f>
        <v/>
      </c>
    </row>
    <row r="71">
      <c r="G71" s="2" t="n"/>
      <c r="K71" s="3">
        <f>IF(A71="","",IFERROR(VLOOKUP(H71,'Doorklik per positie'!$A$4:$B$13,2,FALSE),0))</f>
        <v/>
      </c>
      <c r="L71" s="4">
        <f>IF(A71="","",IF(C71="ja","middel",IF(J71&lt;=5,"klein",IF(J71&lt;=20,"middel","groot"))))</f>
        <v/>
      </c>
      <c r="M71" s="5">
        <f>IF(A71="","",D71/AVERAGE($D$2:$D$101))</f>
        <v/>
      </c>
      <c r="N71" s="4">
        <f>IF(A71="","",IF(AND(F71&lt;&gt;"",H71&gt;=F71),0,ROUND(MAX(0,E71*(K71-IF(G71&lt;&gt;"",G71,IF(F71="",0,IFERROR(VLOOKUP(F71,'Doorklik per positie'!$A$4:$B$13,2,FALSE),0)))))*M71,1)))</f>
        <v/>
      </c>
      <c r="O71" s="4">
        <f>IF(A71="","",1+INT(4*(RANK.EQ(N71,$N$2:$N$101,0)-1)/COUNT($N$2:$N$101)))</f>
        <v/>
      </c>
      <c r="P71" s="4">
        <f>IF(A71="","",O71*1000+(10-MIN(I71,9))*100+IF(L71="klein",1,IF(L71="middel",2,3))*10+(1-IFERROR(N71/MAX($N$2:$N$101),0))*9)</f>
        <v/>
      </c>
      <c r="Q71" s="4">
        <f>IF(A71="","",RANK.EQ(P71,$P$2:$P$101,1)+COUNTIF($P$2:P71,P71)-1)</f>
        <v/>
      </c>
    </row>
    <row r="72">
      <c r="G72" s="2" t="n"/>
      <c r="K72" s="3">
        <f>IF(A72="","",IFERROR(VLOOKUP(H72,'Doorklik per positie'!$A$4:$B$13,2,FALSE),0))</f>
        <v/>
      </c>
      <c r="L72" s="4">
        <f>IF(A72="","",IF(C72="ja","middel",IF(J72&lt;=5,"klein",IF(J72&lt;=20,"middel","groot"))))</f>
        <v/>
      </c>
      <c r="M72" s="5">
        <f>IF(A72="","",D72/AVERAGE($D$2:$D$101))</f>
        <v/>
      </c>
      <c r="N72" s="4">
        <f>IF(A72="","",IF(AND(F72&lt;&gt;"",H72&gt;=F72),0,ROUND(MAX(0,E72*(K72-IF(G72&lt;&gt;"",G72,IF(F72="",0,IFERROR(VLOOKUP(F72,'Doorklik per positie'!$A$4:$B$13,2,FALSE),0)))))*M72,1)))</f>
        <v/>
      </c>
      <c r="O72" s="4">
        <f>IF(A72="","",1+INT(4*(RANK.EQ(N72,$N$2:$N$101,0)-1)/COUNT($N$2:$N$101)))</f>
        <v/>
      </c>
      <c r="P72" s="4">
        <f>IF(A72="","",O72*1000+(10-MIN(I72,9))*100+IF(L72="klein",1,IF(L72="middel",2,3))*10+(1-IFERROR(N72/MAX($N$2:$N$101),0))*9)</f>
        <v/>
      </c>
      <c r="Q72" s="4">
        <f>IF(A72="","",RANK.EQ(P72,$P$2:$P$101,1)+COUNTIF($P$2:P72,P72)-1)</f>
        <v/>
      </c>
    </row>
    <row r="73">
      <c r="G73" s="2" t="n"/>
      <c r="K73" s="3">
        <f>IF(A73="","",IFERROR(VLOOKUP(H73,'Doorklik per positie'!$A$4:$B$13,2,FALSE),0))</f>
        <v/>
      </c>
      <c r="L73" s="4">
        <f>IF(A73="","",IF(C73="ja","middel",IF(J73&lt;=5,"klein",IF(J73&lt;=20,"middel","groot"))))</f>
        <v/>
      </c>
      <c r="M73" s="5">
        <f>IF(A73="","",D73/AVERAGE($D$2:$D$101))</f>
        <v/>
      </c>
      <c r="N73" s="4">
        <f>IF(A73="","",IF(AND(F73&lt;&gt;"",H73&gt;=F73),0,ROUND(MAX(0,E73*(K73-IF(G73&lt;&gt;"",G73,IF(F73="",0,IFERROR(VLOOKUP(F73,'Doorklik per positie'!$A$4:$B$13,2,FALSE),0)))))*M73,1)))</f>
        <v/>
      </c>
      <c r="O73" s="4">
        <f>IF(A73="","",1+INT(4*(RANK.EQ(N73,$N$2:$N$101,0)-1)/COUNT($N$2:$N$101)))</f>
        <v/>
      </c>
      <c r="P73" s="4">
        <f>IF(A73="","",O73*1000+(10-MIN(I73,9))*100+IF(L73="klein",1,IF(L73="middel",2,3))*10+(1-IFERROR(N73/MAX($N$2:$N$101),0))*9)</f>
        <v/>
      </c>
      <c r="Q73" s="4">
        <f>IF(A73="","",RANK.EQ(P73,$P$2:$P$101,1)+COUNTIF($P$2:P73,P73)-1)</f>
        <v/>
      </c>
    </row>
    <row r="74">
      <c r="G74" s="2" t="n"/>
      <c r="K74" s="3">
        <f>IF(A74="","",IFERROR(VLOOKUP(H74,'Doorklik per positie'!$A$4:$B$13,2,FALSE),0))</f>
        <v/>
      </c>
      <c r="L74" s="4">
        <f>IF(A74="","",IF(C74="ja","middel",IF(J74&lt;=5,"klein",IF(J74&lt;=20,"middel","groot"))))</f>
        <v/>
      </c>
      <c r="M74" s="5">
        <f>IF(A74="","",D74/AVERAGE($D$2:$D$101))</f>
        <v/>
      </c>
      <c r="N74" s="4">
        <f>IF(A74="","",IF(AND(F74&lt;&gt;"",H74&gt;=F74),0,ROUND(MAX(0,E74*(K74-IF(G74&lt;&gt;"",G74,IF(F74="",0,IFERROR(VLOOKUP(F74,'Doorklik per positie'!$A$4:$B$13,2,FALSE),0)))))*M74,1)))</f>
        <v/>
      </c>
      <c r="O74" s="4">
        <f>IF(A74="","",1+INT(4*(RANK.EQ(N74,$N$2:$N$101,0)-1)/COUNT($N$2:$N$101)))</f>
        <v/>
      </c>
      <c r="P74" s="4">
        <f>IF(A74="","",O74*1000+(10-MIN(I74,9))*100+IF(L74="klein",1,IF(L74="middel",2,3))*10+(1-IFERROR(N74/MAX($N$2:$N$101),0))*9)</f>
        <v/>
      </c>
      <c r="Q74" s="4">
        <f>IF(A74="","",RANK.EQ(P74,$P$2:$P$101,1)+COUNTIF($P$2:P74,P74)-1)</f>
        <v/>
      </c>
    </row>
    <row r="75">
      <c r="G75" s="2" t="n"/>
      <c r="K75" s="3">
        <f>IF(A75="","",IFERROR(VLOOKUP(H75,'Doorklik per positie'!$A$4:$B$13,2,FALSE),0))</f>
        <v/>
      </c>
      <c r="L75" s="4">
        <f>IF(A75="","",IF(C75="ja","middel",IF(J75&lt;=5,"klein",IF(J75&lt;=20,"middel","groot"))))</f>
        <v/>
      </c>
      <c r="M75" s="5">
        <f>IF(A75="","",D75/AVERAGE($D$2:$D$101))</f>
        <v/>
      </c>
      <c r="N75" s="4">
        <f>IF(A75="","",IF(AND(F75&lt;&gt;"",H75&gt;=F75),0,ROUND(MAX(0,E75*(K75-IF(G75&lt;&gt;"",G75,IF(F75="",0,IFERROR(VLOOKUP(F75,'Doorklik per positie'!$A$4:$B$13,2,FALSE),0)))))*M75,1)))</f>
        <v/>
      </c>
      <c r="O75" s="4">
        <f>IF(A75="","",1+INT(4*(RANK.EQ(N75,$N$2:$N$101,0)-1)/COUNT($N$2:$N$101)))</f>
        <v/>
      </c>
      <c r="P75" s="4">
        <f>IF(A75="","",O75*1000+(10-MIN(I75,9))*100+IF(L75="klein",1,IF(L75="middel",2,3))*10+(1-IFERROR(N75/MAX($N$2:$N$101),0))*9)</f>
        <v/>
      </c>
      <c r="Q75" s="4">
        <f>IF(A75="","",RANK.EQ(P75,$P$2:$P$101,1)+COUNTIF($P$2:P75,P75)-1)</f>
        <v/>
      </c>
    </row>
    <row r="76">
      <c r="G76" s="2" t="n"/>
      <c r="K76" s="3">
        <f>IF(A76="","",IFERROR(VLOOKUP(H76,'Doorklik per positie'!$A$4:$B$13,2,FALSE),0))</f>
        <v/>
      </c>
      <c r="L76" s="4">
        <f>IF(A76="","",IF(C76="ja","middel",IF(J76&lt;=5,"klein",IF(J76&lt;=20,"middel","groot"))))</f>
        <v/>
      </c>
      <c r="M76" s="5">
        <f>IF(A76="","",D76/AVERAGE($D$2:$D$101))</f>
        <v/>
      </c>
      <c r="N76" s="4">
        <f>IF(A76="","",IF(AND(F76&lt;&gt;"",H76&gt;=F76),0,ROUND(MAX(0,E76*(K76-IF(G76&lt;&gt;"",G76,IF(F76="",0,IFERROR(VLOOKUP(F76,'Doorklik per positie'!$A$4:$B$13,2,FALSE),0)))))*M76,1)))</f>
        <v/>
      </c>
      <c r="O76" s="4">
        <f>IF(A76="","",1+INT(4*(RANK.EQ(N76,$N$2:$N$101,0)-1)/COUNT($N$2:$N$101)))</f>
        <v/>
      </c>
      <c r="P76" s="4">
        <f>IF(A76="","",O76*1000+(10-MIN(I76,9))*100+IF(L76="klein",1,IF(L76="middel",2,3))*10+(1-IFERROR(N76/MAX($N$2:$N$101),0))*9)</f>
        <v/>
      </c>
      <c r="Q76" s="4">
        <f>IF(A76="","",RANK.EQ(P76,$P$2:$P$101,1)+COUNTIF($P$2:P76,P76)-1)</f>
        <v/>
      </c>
    </row>
    <row r="77">
      <c r="G77" s="2" t="n"/>
      <c r="K77" s="3">
        <f>IF(A77="","",IFERROR(VLOOKUP(H77,'Doorklik per positie'!$A$4:$B$13,2,FALSE),0))</f>
        <v/>
      </c>
      <c r="L77" s="4">
        <f>IF(A77="","",IF(C77="ja","middel",IF(J77&lt;=5,"klein",IF(J77&lt;=20,"middel","groot"))))</f>
        <v/>
      </c>
      <c r="M77" s="5">
        <f>IF(A77="","",D77/AVERAGE($D$2:$D$101))</f>
        <v/>
      </c>
      <c r="N77" s="4">
        <f>IF(A77="","",IF(AND(F77&lt;&gt;"",H77&gt;=F77),0,ROUND(MAX(0,E77*(K77-IF(G77&lt;&gt;"",G77,IF(F77="",0,IFERROR(VLOOKUP(F77,'Doorklik per positie'!$A$4:$B$13,2,FALSE),0)))))*M77,1)))</f>
        <v/>
      </c>
      <c r="O77" s="4">
        <f>IF(A77="","",1+INT(4*(RANK.EQ(N77,$N$2:$N$101,0)-1)/COUNT($N$2:$N$101)))</f>
        <v/>
      </c>
      <c r="P77" s="4">
        <f>IF(A77="","",O77*1000+(10-MIN(I77,9))*100+IF(L77="klein",1,IF(L77="middel",2,3))*10+(1-IFERROR(N77/MAX($N$2:$N$101),0))*9)</f>
        <v/>
      </c>
      <c r="Q77" s="4">
        <f>IF(A77="","",RANK.EQ(P77,$P$2:$P$101,1)+COUNTIF($P$2:P77,P77)-1)</f>
        <v/>
      </c>
    </row>
    <row r="78">
      <c r="G78" s="2" t="n"/>
      <c r="K78" s="3">
        <f>IF(A78="","",IFERROR(VLOOKUP(H78,'Doorklik per positie'!$A$4:$B$13,2,FALSE),0))</f>
        <v/>
      </c>
      <c r="L78" s="4">
        <f>IF(A78="","",IF(C78="ja","middel",IF(J78&lt;=5,"klein",IF(J78&lt;=20,"middel","groot"))))</f>
        <v/>
      </c>
      <c r="M78" s="5">
        <f>IF(A78="","",D78/AVERAGE($D$2:$D$101))</f>
        <v/>
      </c>
      <c r="N78" s="4">
        <f>IF(A78="","",IF(AND(F78&lt;&gt;"",H78&gt;=F78),0,ROUND(MAX(0,E78*(K78-IF(G78&lt;&gt;"",G78,IF(F78="",0,IFERROR(VLOOKUP(F78,'Doorklik per positie'!$A$4:$B$13,2,FALSE),0)))))*M78,1)))</f>
        <v/>
      </c>
      <c r="O78" s="4">
        <f>IF(A78="","",1+INT(4*(RANK.EQ(N78,$N$2:$N$101,0)-1)/COUNT($N$2:$N$101)))</f>
        <v/>
      </c>
      <c r="P78" s="4">
        <f>IF(A78="","",O78*1000+(10-MIN(I78,9))*100+IF(L78="klein",1,IF(L78="middel",2,3))*10+(1-IFERROR(N78/MAX($N$2:$N$101),0))*9)</f>
        <v/>
      </c>
      <c r="Q78" s="4">
        <f>IF(A78="","",RANK.EQ(P78,$P$2:$P$101,1)+COUNTIF($P$2:P78,P78)-1)</f>
        <v/>
      </c>
    </row>
    <row r="79">
      <c r="G79" s="2" t="n"/>
      <c r="K79" s="3">
        <f>IF(A79="","",IFERROR(VLOOKUP(H79,'Doorklik per positie'!$A$4:$B$13,2,FALSE),0))</f>
        <v/>
      </c>
      <c r="L79" s="4">
        <f>IF(A79="","",IF(C79="ja","middel",IF(J79&lt;=5,"klein",IF(J79&lt;=20,"middel","groot"))))</f>
        <v/>
      </c>
      <c r="M79" s="5">
        <f>IF(A79="","",D79/AVERAGE($D$2:$D$101))</f>
        <v/>
      </c>
      <c r="N79" s="4">
        <f>IF(A79="","",IF(AND(F79&lt;&gt;"",H79&gt;=F79),0,ROUND(MAX(0,E79*(K79-IF(G79&lt;&gt;"",G79,IF(F79="",0,IFERROR(VLOOKUP(F79,'Doorklik per positie'!$A$4:$B$13,2,FALSE),0)))))*M79,1)))</f>
        <v/>
      </c>
      <c r="O79" s="4">
        <f>IF(A79="","",1+INT(4*(RANK.EQ(N79,$N$2:$N$101,0)-1)/COUNT($N$2:$N$101)))</f>
        <v/>
      </c>
      <c r="P79" s="4">
        <f>IF(A79="","",O79*1000+(10-MIN(I79,9))*100+IF(L79="klein",1,IF(L79="middel",2,3))*10+(1-IFERROR(N79/MAX($N$2:$N$101),0))*9)</f>
        <v/>
      </c>
      <c r="Q79" s="4">
        <f>IF(A79="","",RANK.EQ(P79,$P$2:$P$101,1)+COUNTIF($P$2:P79,P79)-1)</f>
        <v/>
      </c>
    </row>
    <row r="80">
      <c r="G80" s="2" t="n"/>
      <c r="K80" s="3">
        <f>IF(A80="","",IFERROR(VLOOKUP(H80,'Doorklik per positie'!$A$4:$B$13,2,FALSE),0))</f>
        <v/>
      </c>
      <c r="L80" s="4">
        <f>IF(A80="","",IF(C80="ja","middel",IF(J80&lt;=5,"klein",IF(J80&lt;=20,"middel","groot"))))</f>
        <v/>
      </c>
      <c r="M80" s="5">
        <f>IF(A80="","",D80/AVERAGE($D$2:$D$101))</f>
        <v/>
      </c>
      <c r="N80" s="4">
        <f>IF(A80="","",IF(AND(F80&lt;&gt;"",H80&gt;=F80),0,ROUND(MAX(0,E80*(K80-IF(G80&lt;&gt;"",G80,IF(F80="",0,IFERROR(VLOOKUP(F80,'Doorklik per positie'!$A$4:$B$13,2,FALSE),0)))))*M80,1)))</f>
        <v/>
      </c>
      <c r="O80" s="4">
        <f>IF(A80="","",1+INT(4*(RANK.EQ(N80,$N$2:$N$101,0)-1)/COUNT($N$2:$N$101)))</f>
        <v/>
      </c>
      <c r="P80" s="4">
        <f>IF(A80="","",O80*1000+(10-MIN(I80,9))*100+IF(L80="klein",1,IF(L80="middel",2,3))*10+(1-IFERROR(N80/MAX($N$2:$N$101),0))*9)</f>
        <v/>
      </c>
      <c r="Q80" s="4">
        <f>IF(A80="","",RANK.EQ(P80,$P$2:$P$101,1)+COUNTIF($P$2:P80,P80)-1)</f>
        <v/>
      </c>
    </row>
    <row r="81">
      <c r="G81" s="2" t="n"/>
      <c r="K81" s="3">
        <f>IF(A81="","",IFERROR(VLOOKUP(H81,'Doorklik per positie'!$A$4:$B$13,2,FALSE),0))</f>
        <v/>
      </c>
      <c r="L81" s="4">
        <f>IF(A81="","",IF(C81="ja","middel",IF(J81&lt;=5,"klein",IF(J81&lt;=20,"middel","groot"))))</f>
        <v/>
      </c>
      <c r="M81" s="5">
        <f>IF(A81="","",D81/AVERAGE($D$2:$D$101))</f>
        <v/>
      </c>
      <c r="N81" s="4">
        <f>IF(A81="","",IF(AND(F81&lt;&gt;"",H81&gt;=F81),0,ROUND(MAX(0,E81*(K81-IF(G81&lt;&gt;"",G81,IF(F81="",0,IFERROR(VLOOKUP(F81,'Doorklik per positie'!$A$4:$B$13,2,FALSE),0)))))*M81,1)))</f>
        <v/>
      </c>
      <c r="O81" s="4">
        <f>IF(A81="","",1+INT(4*(RANK.EQ(N81,$N$2:$N$101,0)-1)/COUNT($N$2:$N$101)))</f>
        <v/>
      </c>
      <c r="P81" s="4">
        <f>IF(A81="","",O81*1000+(10-MIN(I81,9))*100+IF(L81="klein",1,IF(L81="middel",2,3))*10+(1-IFERROR(N81/MAX($N$2:$N$101),0))*9)</f>
        <v/>
      </c>
      <c r="Q81" s="4">
        <f>IF(A81="","",RANK.EQ(P81,$P$2:$P$101,1)+COUNTIF($P$2:P81,P81)-1)</f>
        <v/>
      </c>
    </row>
    <row r="82">
      <c r="G82" s="2" t="n"/>
      <c r="K82" s="3">
        <f>IF(A82="","",IFERROR(VLOOKUP(H82,'Doorklik per positie'!$A$4:$B$13,2,FALSE),0))</f>
        <v/>
      </c>
      <c r="L82" s="4">
        <f>IF(A82="","",IF(C82="ja","middel",IF(J82&lt;=5,"klein",IF(J82&lt;=20,"middel","groot"))))</f>
        <v/>
      </c>
      <c r="M82" s="5">
        <f>IF(A82="","",D82/AVERAGE($D$2:$D$101))</f>
        <v/>
      </c>
      <c r="N82" s="4">
        <f>IF(A82="","",IF(AND(F82&lt;&gt;"",H82&gt;=F82),0,ROUND(MAX(0,E82*(K82-IF(G82&lt;&gt;"",G82,IF(F82="",0,IFERROR(VLOOKUP(F82,'Doorklik per positie'!$A$4:$B$13,2,FALSE),0)))))*M82,1)))</f>
        <v/>
      </c>
      <c r="O82" s="4">
        <f>IF(A82="","",1+INT(4*(RANK.EQ(N82,$N$2:$N$101,0)-1)/COUNT($N$2:$N$101)))</f>
        <v/>
      </c>
      <c r="P82" s="4">
        <f>IF(A82="","",O82*1000+(10-MIN(I82,9))*100+IF(L82="klein",1,IF(L82="middel",2,3))*10+(1-IFERROR(N82/MAX($N$2:$N$101),0))*9)</f>
        <v/>
      </c>
      <c r="Q82" s="4">
        <f>IF(A82="","",RANK.EQ(P82,$P$2:$P$101,1)+COUNTIF($P$2:P82,P82)-1)</f>
        <v/>
      </c>
    </row>
    <row r="83">
      <c r="G83" s="2" t="n"/>
      <c r="K83" s="3">
        <f>IF(A83="","",IFERROR(VLOOKUP(H83,'Doorklik per positie'!$A$4:$B$13,2,FALSE),0))</f>
        <v/>
      </c>
      <c r="L83" s="4">
        <f>IF(A83="","",IF(C83="ja","middel",IF(J83&lt;=5,"klein",IF(J83&lt;=20,"middel","groot"))))</f>
        <v/>
      </c>
      <c r="M83" s="5">
        <f>IF(A83="","",D83/AVERAGE($D$2:$D$101))</f>
        <v/>
      </c>
      <c r="N83" s="4">
        <f>IF(A83="","",IF(AND(F83&lt;&gt;"",H83&gt;=F83),0,ROUND(MAX(0,E83*(K83-IF(G83&lt;&gt;"",G83,IF(F83="",0,IFERROR(VLOOKUP(F83,'Doorklik per positie'!$A$4:$B$13,2,FALSE),0)))))*M83,1)))</f>
        <v/>
      </c>
      <c r="O83" s="4">
        <f>IF(A83="","",1+INT(4*(RANK.EQ(N83,$N$2:$N$101,0)-1)/COUNT($N$2:$N$101)))</f>
        <v/>
      </c>
      <c r="P83" s="4">
        <f>IF(A83="","",O83*1000+(10-MIN(I83,9))*100+IF(L83="klein",1,IF(L83="middel",2,3))*10+(1-IFERROR(N83/MAX($N$2:$N$101),0))*9)</f>
        <v/>
      </c>
      <c r="Q83" s="4">
        <f>IF(A83="","",RANK.EQ(P83,$P$2:$P$101,1)+COUNTIF($P$2:P83,P83)-1)</f>
        <v/>
      </c>
    </row>
    <row r="84">
      <c r="G84" s="2" t="n"/>
      <c r="K84" s="3">
        <f>IF(A84="","",IFERROR(VLOOKUP(H84,'Doorklik per positie'!$A$4:$B$13,2,FALSE),0))</f>
        <v/>
      </c>
      <c r="L84" s="4">
        <f>IF(A84="","",IF(C84="ja","middel",IF(J84&lt;=5,"klein",IF(J84&lt;=20,"middel","groot"))))</f>
        <v/>
      </c>
      <c r="M84" s="5">
        <f>IF(A84="","",D84/AVERAGE($D$2:$D$101))</f>
        <v/>
      </c>
      <c r="N84" s="4">
        <f>IF(A84="","",IF(AND(F84&lt;&gt;"",H84&gt;=F84),0,ROUND(MAX(0,E84*(K84-IF(G84&lt;&gt;"",G84,IF(F84="",0,IFERROR(VLOOKUP(F84,'Doorklik per positie'!$A$4:$B$13,2,FALSE),0)))))*M84,1)))</f>
        <v/>
      </c>
      <c r="O84" s="4">
        <f>IF(A84="","",1+INT(4*(RANK.EQ(N84,$N$2:$N$101,0)-1)/COUNT($N$2:$N$101)))</f>
        <v/>
      </c>
      <c r="P84" s="4">
        <f>IF(A84="","",O84*1000+(10-MIN(I84,9))*100+IF(L84="klein",1,IF(L84="middel",2,3))*10+(1-IFERROR(N84/MAX($N$2:$N$101),0))*9)</f>
        <v/>
      </c>
      <c r="Q84" s="4">
        <f>IF(A84="","",RANK.EQ(P84,$P$2:$P$101,1)+COUNTIF($P$2:P84,P84)-1)</f>
        <v/>
      </c>
    </row>
    <row r="85">
      <c r="G85" s="2" t="n"/>
      <c r="K85" s="3">
        <f>IF(A85="","",IFERROR(VLOOKUP(H85,'Doorklik per positie'!$A$4:$B$13,2,FALSE),0))</f>
        <v/>
      </c>
      <c r="L85" s="4">
        <f>IF(A85="","",IF(C85="ja","middel",IF(J85&lt;=5,"klein",IF(J85&lt;=20,"middel","groot"))))</f>
        <v/>
      </c>
      <c r="M85" s="5">
        <f>IF(A85="","",D85/AVERAGE($D$2:$D$101))</f>
        <v/>
      </c>
      <c r="N85" s="4">
        <f>IF(A85="","",IF(AND(F85&lt;&gt;"",H85&gt;=F85),0,ROUND(MAX(0,E85*(K85-IF(G85&lt;&gt;"",G85,IF(F85="",0,IFERROR(VLOOKUP(F85,'Doorklik per positie'!$A$4:$B$13,2,FALSE),0)))))*M85,1)))</f>
        <v/>
      </c>
      <c r="O85" s="4">
        <f>IF(A85="","",1+INT(4*(RANK.EQ(N85,$N$2:$N$101,0)-1)/COUNT($N$2:$N$101)))</f>
        <v/>
      </c>
      <c r="P85" s="4">
        <f>IF(A85="","",O85*1000+(10-MIN(I85,9))*100+IF(L85="klein",1,IF(L85="middel",2,3))*10+(1-IFERROR(N85/MAX($N$2:$N$101),0))*9)</f>
        <v/>
      </c>
      <c r="Q85" s="4">
        <f>IF(A85="","",RANK.EQ(P85,$P$2:$P$101,1)+COUNTIF($P$2:P85,P85)-1)</f>
        <v/>
      </c>
    </row>
    <row r="86">
      <c r="G86" s="2" t="n"/>
      <c r="K86" s="3">
        <f>IF(A86="","",IFERROR(VLOOKUP(H86,'Doorklik per positie'!$A$4:$B$13,2,FALSE),0))</f>
        <v/>
      </c>
      <c r="L86" s="4">
        <f>IF(A86="","",IF(C86="ja","middel",IF(J86&lt;=5,"klein",IF(J86&lt;=20,"middel","groot"))))</f>
        <v/>
      </c>
      <c r="M86" s="5">
        <f>IF(A86="","",D86/AVERAGE($D$2:$D$101))</f>
        <v/>
      </c>
      <c r="N86" s="4">
        <f>IF(A86="","",IF(AND(F86&lt;&gt;"",H86&gt;=F86),0,ROUND(MAX(0,E86*(K86-IF(G86&lt;&gt;"",G86,IF(F86="",0,IFERROR(VLOOKUP(F86,'Doorklik per positie'!$A$4:$B$13,2,FALSE),0)))))*M86,1)))</f>
        <v/>
      </c>
      <c r="O86" s="4">
        <f>IF(A86="","",1+INT(4*(RANK.EQ(N86,$N$2:$N$101,0)-1)/COUNT($N$2:$N$101)))</f>
        <v/>
      </c>
      <c r="P86" s="4">
        <f>IF(A86="","",O86*1000+(10-MIN(I86,9))*100+IF(L86="klein",1,IF(L86="middel",2,3))*10+(1-IFERROR(N86/MAX($N$2:$N$101),0))*9)</f>
        <v/>
      </c>
      <c r="Q86" s="4">
        <f>IF(A86="","",RANK.EQ(P86,$P$2:$P$101,1)+COUNTIF($P$2:P86,P86)-1)</f>
        <v/>
      </c>
    </row>
    <row r="87">
      <c r="G87" s="2" t="n"/>
      <c r="K87" s="3">
        <f>IF(A87="","",IFERROR(VLOOKUP(H87,'Doorklik per positie'!$A$4:$B$13,2,FALSE),0))</f>
        <v/>
      </c>
      <c r="L87" s="4">
        <f>IF(A87="","",IF(C87="ja","middel",IF(J87&lt;=5,"klein",IF(J87&lt;=20,"middel","groot"))))</f>
        <v/>
      </c>
      <c r="M87" s="5">
        <f>IF(A87="","",D87/AVERAGE($D$2:$D$101))</f>
        <v/>
      </c>
      <c r="N87" s="4">
        <f>IF(A87="","",IF(AND(F87&lt;&gt;"",H87&gt;=F87),0,ROUND(MAX(0,E87*(K87-IF(G87&lt;&gt;"",G87,IF(F87="",0,IFERROR(VLOOKUP(F87,'Doorklik per positie'!$A$4:$B$13,2,FALSE),0)))))*M87,1)))</f>
        <v/>
      </c>
      <c r="O87" s="4">
        <f>IF(A87="","",1+INT(4*(RANK.EQ(N87,$N$2:$N$101,0)-1)/COUNT($N$2:$N$101)))</f>
        <v/>
      </c>
      <c r="P87" s="4">
        <f>IF(A87="","",O87*1000+(10-MIN(I87,9))*100+IF(L87="klein",1,IF(L87="middel",2,3))*10+(1-IFERROR(N87/MAX($N$2:$N$101),0))*9)</f>
        <v/>
      </c>
      <c r="Q87" s="4">
        <f>IF(A87="","",RANK.EQ(P87,$P$2:$P$101,1)+COUNTIF($P$2:P87,P87)-1)</f>
        <v/>
      </c>
    </row>
    <row r="88">
      <c r="G88" s="2" t="n"/>
      <c r="K88" s="3">
        <f>IF(A88="","",IFERROR(VLOOKUP(H88,'Doorklik per positie'!$A$4:$B$13,2,FALSE),0))</f>
        <v/>
      </c>
      <c r="L88" s="4">
        <f>IF(A88="","",IF(C88="ja","middel",IF(J88&lt;=5,"klein",IF(J88&lt;=20,"middel","groot"))))</f>
        <v/>
      </c>
      <c r="M88" s="5">
        <f>IF(A88="","",D88/AVERAGE($D$2:$D$101))</f>
        <v/>
      </c>
      <c r="N88" s="4">
        <f>IF(A88="","",IF(AND(F88&lt;&gt;"",H88&gt;=F88),0,ROUND(MAX(0,E88*(K88-IF(G88&lt;&gt;"",G88,IF(F88="",0,IFERROR(VLOOKUP(F88,'Doorklik per positie'!$A$4:$B$13,2,FALSE),0)))))*M88,1)))</f>
        <v/>
      </c>
      <c r="O88" s="4">
        <f>IF(A88="","",1+INT(4*(RANK.EQ(N88,$N$2:$N$101,0)-1)/COUNT($N$2:$N$101)))</f>
        <v/>
      </c>
      <c r="P88" s="4">
        <f>IF(A88="","",O88*1000+(10-MIN(I88,9))*100+IF(L88="klein",1,IF(L88="middel",2,3))*10+(1-IFERROR(N88/MAX($N$2:$N$101),0))*9)</f>
        <v/>
      </c>
      <c r="Q88" s="4">
        <f>IF(A88="","",RANK.EQ(P88,$P$2:$P$101,1)+COUNTIF($P$2:P88,P88)-1)</f>
        <v/>
      </c>
    </row>
    <row r="89">
      <c r="G89" s="2" t="n"/>
      <c r="K89" s="3">
        <f>IF(A89="","",IFERROR(VLOOKUP(H89,'Doorklik per positie'!$A$4:$B$13,2,FALSE),0))</f>
        <v/>
      </c>
      <c r="L89" s="4">
        <f>IF(A89="","",IF(C89="ja","middel",IF(J89&lt;=5,"klein",IF(J89&lt;=20,"middel","groot"))))</f>
        <v/>
      </c>
      <c r="M89" s="5">
        <f>IF(A89="","",D89/AVERAGE($D$2:$D$101))</f>
        <v/>
      </c>
      <c r="N89" s="4">
        <f>IF(A89="","",IF(AND(F89&lt;&gt;"",H89&gt;=F89),0,ROUND(MAX(0,E89*(K89-IF(G89&lt;&gt;"",G89,IF(F89="",0,IFERROR(VLOOKUP(F89,'Doorklik per positie'!$A$4:$B$13,2,FALSE),0)))))*M89,1)))</f>
        <v/>
      </c>
      <c r="O89" s="4">
        <f>IF(A89="","",1+INT(4*(RANK.EQ(N89,$N$2:$N$101,0)-1)/COUNT($N$2:$N$101)))</f>
        <v/>
      </c>
      <c r="P89" s="4">
        <f>IF(A89="","",O89*1000+(10-MIN(I89,9))*100+IF(L89="klein",1,IF(L89="middel",2,3))*10+(1-IFERROR(N89/MAX($N$2:$N$101),0))*9)</f>
        <v/>
      </c>
      <c r="Q89" s="4">
        <f>IF(A89="","",RANK.EQ(P89,$P$2:$P$101,1)+COUNTIF($P$2:P89,P89)-1)</f>
        <v/>
      </c>
    </row>
    <row r="90">
      <c r="G90" s="2" t="n"/>
      <c r="K90" s="3">
        <f>IF(A90="","",IFERROR(VLOOKUP(H90,'Doorklik per positie'!$A$4:$B$13,2,FALSE),0))</f>
        <v/>
      </c>
      <c r="L90" s="4">
        <f>IF(A90="","",IF(C90="ja","middel",IF(J90&lt;=5,"klein",IF(J90&lt;=20,"middel","groot"))))</f>
        <v/>
      </c>
      <c r="M90" s="5">
        <f>IF(A90="","",D90/AVERAGE($D$2:$D$101))</f>
        <v/>
      </c>
      <c r="N90" s="4">
        <f>IF(A90="","",IF(AND(F90&lt;&gt;"",H90&gt;=F90),0,ROUND(MAX(0,E90*(K90-IF(G90&lt;&gt;"",G90,IF(F90="",0,IFERROR(VLOOKUP(F90,'Doorklik per positie'!$A$4:$B$13,2,FALSE),0)))))*M90,1)))</f>
        <v/>
      </c>
      <c r="O90" s="4">
        <f>IF(A90="","",1+INT(4*(RANK.EQ(N90,$N$2:$N$101,0)-1)/COUNT($N$2:$N$101)))</f>
        <v/>
      </c>
      <c r="P90" s="4">
        <f>IF(A90="","",O90*1000+(10-MIN(I90,9))*100+IF(L90="klein",1,IF(L90="middel",2,3))*10+(1-IFERROR(N90/MAX($N$2:$N$101),0))*9)</f>
        <v/>
      </c>
      <c r="Q90" s="4">
        <f>IF(A90="","",RANK.EQ(P90,$P$2:$P$101,1)+COUNTIF($P$2:P90,P90)-1)</f>
        <v/>
      </c>
    </row>
    <row r="91">
      <c r="G91" s="2" t="n"/>
      <c r="K91" s="3">
        <f>IF(A91="","",IFERROR(VLOOKUP(H91,'Doorklik per positie'!$A$4:$B$13,2,FALSE),0))</f>
        <v/>
      </c>
      <c r="L91" s="4">
        <f>IF(A91="","",IF(C91="ja","middel",IF(J91&lt;=5,"klein",IF(J91&lt;=20,"middel","groot"))))</f>
        <v/>
      </c>
      <c r="M91" s="5">
        <f>IF(A91="","",D91/AVERAGE($D$2:$D$101))</f>
        <v/>
      </c>
      <c r="N91" s="4">
        <f>IF(A91="","",IF(AND(F91&lt;&gt;"",H91&gt;=F91),0,ROUND(MAX(0,E91*(K91-IF(G91&lt;&gt;"",G91,IF(F91="",0,IFERROR(VLOOKUP(F91,'Doorklik per positie'!$A$4:$B$13,2,FALSE),0)))))*M91,1)))</f>
        <v/>
      </c>
      <c r="O91" s="4">
        <f>IF(A91="","",1+INT(4*(RANK.EQ(N91,$N$2:$N$101,0)-1)/COUNT($N$2:$N$101)))</f>
        <v/>
      </c>
      <c r="P91" s="4">
        <f>IF(A91="","",O91*1000+(10-MIN(I91,9))*100+IF(L91="klein",1,IF(L91="middel",2,3))*10+(1-IFERROR(N91/MAX($N$2:$N$101),0))*9)</f>
        <v/>
      </c>
      <c r="Q91" s="4">
        <f>IF(A91="","",RANK.EQ(P91,$P$2:$P$101,1)+COUNTIF($P$2:P91,P91)-1)</f>
        <v/>
      </c>
    </row>
    <row r="92">
      <c r="G92" s="2" t="n"/>
      <c r="K92" s="3">
        <f>IF(A92="","",IFERROR(VLOOKUP(H92,'Doorklik per positie'!$A$4:$B$13,2,FALSE),0))</f>
        <v/>
      </c>
      <c r="L92" s="4">
        <f>IF(A92="","",IF(C92="ja","middel",IF(J92&lt;=5,"klein",IF(J92&lt;=20,"middel","groot"))))</f>
        <v/>
      </c>
      <c r="M92" s="5">
        <f>IF(A92="","",D92/AVERAGE($D$2:$D$101))</f>
        <v/>
      </c>
      <c r="N92" s="4">
        <f>IF(A92="","",IF(AND(F92&lt;&gt;"",H92&gt;=F92),0,ROUND(MAX(0,E92*(K92-IF(G92&lt;&gt;"",G92,IF(F92="",0,IFERROR(VLOOKUP(F92,'Doorklik per positie'!$A$4:$B$13,2,FALSE),0)))))*M92,1)))</f>
        <v/>
      </c>
      <c r="O92" s="4">
        <f>IF(A92="","",1+INT(4*(RANK.EQ(N92,$N$2:$N$101,0)-1)/COUNT($N$2:$N$101)))</f>
        <v/>
      </c>
      <c r="P92" s="4">
        <f>IF(A92="","",O92*1000+(10-MIN(I92,9))*100+IF(L92="klein",1,IF(L92="middel",2,3))*10+(1-IFERROR(N92/MAX($N$2:$N$101),0))*9)</f>
        <v/>
      </c>
      <c r="Q92" s="4">
        <f>IF(A92="","",RANK.EQ(P92,$P$2:$P$101,1)+COUNTIF($P$2:P92,P92)-1)</f>
        <v/>
      </c>
    </row>
    <row r="93">
      <c r="G93" s="2" t="n"/>
      <c r="K93" s="3">
        <f>IF(A93="","",IFERROR(VLOOKUP(H93,'Doorklik per positie'!$A$4:$B$13,2,FALSE),0))</f>
        <v/>
      </c>
      <c r="L93" s="4">
        <f>IF(A93="","",IF(C93="ja","middel",IF(J93&lt;=5,"klein",IF(J93&lt;=20,"middel","groot"))))</f>
        <v/>
      </c>
      <c r="M93" s="5">
        <f>IF(A93="","",D93/AVERAGE($D$2:$D$101))</f>
        <v/>
      </c>
      <c r="N93" s="4">
        <f>IF(A93="","",IF(AND(F93&lt;&gt;"",H93&gt;=F93),0,ROUND(MAX(0,E93*(K93-IF(G93&lt;&gt;"",G93,IF(F93="",0,IFERROR(VLOOKUP(F93,'Doorklik per positie'!$A$4:$B$13,2,FALSE),0)))))*M93,1)))</f>
        <v/>
      </c>
      <c r="O93" s="4">
        <f>IF(A93="","",1+INT(4*(RANK.EQ(N93,$N$2:$N$101,0)-1)/COUNT($N$2:$N$101)))</f>
        <v/>
      </c>
      <c r="P93" s="4">
        <f>IF(A93="","",O93*1000+(10-MIN(I93,9))*100+IF(L93="klein",1,IF(L93="middel",2,3))*10+(1-IFERROR(N93/MAX($N$2:$N$101),0))*9)</f>
        <v/>
      </c>
      <c r="Q93" s="4">
        <f>IF(A93="","",RANK.EQ(P93,$P$2:$P$101,1)+COUNTIF($P$2:P93,P93)-1)</f>
        <v/>
      </c>
    </row>
    <row r="94">
      <c r="G94" s="2" t="n"/>
      <c r="K94" s="3">
        <f>IF(A94="","",IFERROR(VLOOKUP(H94,'Doorklik per positie'!$A$4:$B$13,2,FALSE),0))</f>
        <v/>
      </c>
      <c r="L94" s="4">
        <f>IF(A94="","",IF(C94="ja","middel",IF(J94&lt;=5,"klein",IF(J94&lt;=20,"middel","groot"))))</f>
        <v/>
      </c>
      <c r="M94" s="5">
        <f>IF(A94="","",D94/AVERAGE($D$2:$D$101))</f>
        <v/>
      </c>
      <c r="N94" s="4">
        <f>IF(A94="","",IF(AND(F94&lt;&gt;"",H94&gt;=F94),0,ROUND(MAX(0,E94*(K94-IF(G94&lt;&gt;"",G94,IF(F94="",0,IFERROR(VLOOKUP(F94,'Doorklik per positie'!$A$4:$B$13,2,FALSE),0)))))*M94,1)))</f>
        <v/>
      </c>
      <c r="O94" s="4">
        <f>IF(A94="","",1+INT(4*(RANK.EQ(N94,$N$2:$N$101,0)-1)/COUNT($N$2:$N$101)))</f>
        <v/>
      </c>
      <c r="P94" s="4">
        <f>IF(A94="","",O94*1000+(10-MIN(I94,9))*100+IF(L94="klein",1,IF(L94="middel",2,3))*10+(1-IFERROR(N94/MAX($N$2:$N$101),0))*9)</f>
        <v/>
      </c>
      <c r="Q94" s="4">
        <f>IF(A94="","",RANK.EQ(P94,$P$2:$P$101,1)+COUNTIF($P$2:P94,P94)-1)</f>
        <v/>
      </c>
    </row>
    <row r="95">
      <c r="G95" s="2" t="n"/>
      <c r="K95" s="3">
        <f>IF(A95="","",IFERROR(VLOOKUP(H95,'Doorklik per positie'!$A$4:$B$13,2,FALSE),0))</f>
        <v/>
      </c>
      <c r="L95" s="4">
        <f>IF(A95="","",IF(C95="ja","middel",IF(J95&lt;=5,"klein",IF(J95&lt;=20,"middel","groot"))))</f>
        <v/>
      </c>
      <c r="M95" s="5">
        <f>IF(A95="","",D95/AVERAGE($D$2:$D$101))</f>
        <v/>
      </c>
      <c r="N95" s="4">
        <f>IF(A95="","",IF(AND(F95&lt;&gt;"",H95&gt;=F95),0,ROUND(MAX(0,E95*(K95-IF(G95&lt;&gt;"",G95,IF(F95="",0,IFERROR(VLOOKUP(F95,'Doorklik per positie'!$A$4:$B$13,2,FALSE),0)))))*M95,1)))</f>
        <v/>
      </c>
      <c r="O95" s="4">
        <f>IF(A95="","",1+INT(4*(RANK.EQ(N95,$N$2:$N$101,0)-1)/COUNT($N$2:$N$101)))</f>
        <v/>
      </c>
      <c r="P95" s="4">
        <f>IF(A95="","",O95*1000+(10-MIN(I95,9))*100+IF(L95="klein",1,IF(L95="middel",2,3))*10+(1-IFERROR(N95/MAX($N$2:$N$101),0))*9)</f>
        <v/>
      </c>
      <c r="Q95" s="4">
        <f>IF(A95="","",RANK.EQ(P95,$P$2:$P$101,1)+COUNTIF($P$2:P95,P95)-1)</f>
        <v/>
      </c>
    </row>
    <row r="96">
      <c r="G96" s="2" t="n"/>
      <c r="K96" s="3">
        <f>IF(A96="","",IFERROR(VLOOKUP(H96,'Doorklik per positie'!$A$4:$B$13,2,FALSE),0))</f>
        <v/>
      </c>
      <c r="L96" s="4">
        <f>IF(A96="","",IF(C96="ja","middel",IF(J96&lt;=5,"klein",IF(J96&lt;=20,"middel","groot"))))</f>
        <v/>
      </c>
      <c r="M96" s="5">
        <f>IF(A96="","",D96/AVERAGE($D$2:$D$101))</f>
        <v/>
      </c>
      <c r="N96" s="4">
        <f>IF(A96="","",IF(AND(F96&lt;&gt;"",H96&gt;=F96),0,ROUND(MAX(0,E96*(K96-IF(G96&lt;&gt;"",G96,IF(F96="",0,IFERROR(VLOOKUP(F96,'Doorklik per positie'!$A$4:$B$13,2,FALSE),0)))))*M96,1)))</f>
        <v/>
      </c>
      <c r="O96" s="4">
        <f>IF(A96="","",1+INT(4*(RANK.EQ(N96,$N$2:$N$101,0)-1)/COUNT($N$2:$N$101)))</f>
        <v/>
      </c>
      <c r="P96" s="4">
        <f>IF(A96="","",O96*1000+(10-MIN(I96,9))*100+IF(L96="klein",1,IF(L96="middel",2,3))*10+(1-IFERROR(N96/MAX($N$2:$N$101),0))*9)</f>
        <v/>
      </c>
      <c r="Q96" s="4">
        <f>IF(A96="","",RANK.EQ(P96,$P$2:$P$101,1)+COUNTIF($P$2:P96,P96)-1)</f>
        <v/>
      </c>
    </row>
    <row r="97">
      <c r="G97" s="2" t="n"/>
      <c r="K97" s="3">
        <f>IF(A97="","",IFERROR(VLOOKUP(H97,'Doorklik per positie'!$A$4:$B$13,2,FALSE),0))</f>
        <v/>
      </c>
      <c r="L97" s="4">
        <f>IF(A97="","",IF(C97="ja","middel",IF(J97&lt;=5,"klein",IF(J97&lt;=20,"middel","groot"))))</f>
        <v/>
      </c>
      <c r="M97" s="5">
        <f>IF(A97="","",D97/AVERAGE($D$2:$D$101))</f>
        <v/>
      </c>
      <c r="N97" s="4">
        <f>IF(A97="","",IF(AND(F97&lt;&gt;"",H97&gt;=F97),0,ROUND(MAX(0,E97*(K97-IF(G97&lt;&gt;"",G97,IF(F97="",0,IFERROR(VLOOKUP(F97,'Doorklik per positie'!$A$4:$B$13,2,FALSE),0)))))*M97,1)))</f>
        <v/>
      </c>
      <c r="O97" s="4">
        <f>IF(A97="","",1+INT(4*(RANK.EQ(N97,$N$2:$N$101,0)-1)/COUNT($N$2:$N$101)))</f>
        <v/>
      </c>
      <c r="P97" s="4">
        <f>IF(A97="","",O97*1000+(10-MIN(I97,9))*100+IF(L97="klein",1,IF(L97="middel",2,3))*10+(1-IFERROR(N97/MAX($N$2:$N$101),0))*9)</f>
        <v/>
      </c>
      <c r="Q97" s="4">
        <f>IF(A97="","",RANK.EQ(P97,$P$2:$P$101,1)+COUNTIF($P$2:P97,P97)-1)</f>
        <v/>
      </c>
    </row>
    <row r="98">
      <c r="G98" s="2" t="n"/>
      <c r="K98" s="3">
        <f>IF(A98="","",IFERROR(VLOOKUP(H98,'Doorklik per positie'!$A$4:$B$13,2,FALSE),0))</f>
        <v/>
      </c>
      <c r="L98" s="4">
        <f>IF(A98="","",IF(C98="ja","middel",IF(J98&lt;=5,"klein",IF(J98&lt;=20,"middel","groot"))))</f>
        <v/>
      </c>
      <c r="M98" s="5">
        <f>IF(A98="","",D98/AVERAGE($D$2:$D$101))</f>
        <v/>
      </c>
      <c r="N98" s="4">
        <f>IF(A98="","",IF(AND(F98&lt;&gt;"",H98&gt;=F98),0,ROUND(MAX(0,E98*(K98-IF(G98&lt;&gt;"",G98,IF(F98="",0,IFERROR(VLOOKUP(F98,'Doorklik per positie'!$A$4:$B$13,2,FALSE),0)))))*M98,1)))</f>
        <v/>
      </c>
      <c r="O98" s="4">
        <f>IF(A98="","",1+INT(4*(RANK.EQ(N98,$N$2:$N$101,0)-1)/COUNT($N$2:$N$101)))</f>
        <v/>
      </c>
      <c r="P98" s="4">
        <f>IF(A98="","",O98*1000+(10-MIN(I98,9))*100+IF(L98="klein",1,IF(L98="middel",2,3))*10+(1-IFERROR(N98/MAX($N$2:$N$101),0))*9)</f>
        <v/>
      </c>
      <c r="Q98" s="4">
        <f>IF(A98="","",RANK.EQ(P98,$P$2:$P$101,1)+COUNTIF($P$2:P98,P98)-1)</f>
        <v/>
      </c>
    </row>
    <row r="99">
      <c r="G99" s="2" t="n"/>
      <c r="K99" s="3">
        <f>IF(A99="","",IFERROR(VLOOKUP(H99,'Doorklik per positie'!$A$4:$B$13,2,FALSE),0))</f>
        <v/>
      </c>
      <c r="L99" s="4">
        <f>IF(A99="","",IF(C99="ja","middel",IF(J99&lt;=5,"klein",IF(J99&lt;=20,"middel","groot"))))</f>
        <v/>
      </c>
      <c r="M99" s="5">
        <f>IF(A99="","",D99/AVERAGE($D$2:$D$101))</f>
        <v/>
      </c>
      <c r="N99" s="4">
        <f>IF(A99="","",IF(AND(F99&lt;&gt;"",H99&gt;=F99),0,ROUND(MAX(0,E99*(K99-IF(G99&lt;&gt;"",G99,IF(F99="",0,IFERROR(VLOOKUP(F99,'Doorklik per positie'!$A$4:$B$13,2,FALSE),0)))))*M99,1)))</f>
        <v/>
      </c>
      <c r="O99" s="4">
        <f>IF(A99="","",1+INT(4*(RANK.EQ(N99,$N$2:$N$101,0)-1)/COUNT($N$2:$N$101)))</f>
        <v/>
      </c>
      <c r="P99" s="4">
        <f>IF(A99="","",O99*1000+(10-MIN(I99,9))*100+IF(L99="klein",1,IF(L99="middel",2,3))*10+(1-IFERROR(N99/MAX($N$2:$N$101),0))*9)</f>
        <v/>
      </c>
      <c r="Q99" s="4">
        <f>IF(A99="","",RANK.EQ(P99,$P$2:$P$101,1)+COUNTIF($P$2:P99,P99)-1)</f>
        <v/>
      </c>
    </row>
    <row r="100">
      <c r="G100" s="2" t="n"/>
      <c r="K100" s="3">
        <f>IF(A100="","",IFERROR(VLOOKUP(H100,'Doorklik per positie'!$A$4:$B$13,2,FALSE),0))</f>
        <v/>
      </c>
      <c r="L100" s="4">
        <f>IF(A100="","",IF(C100="ja","middel",IF(J100&lt;=5,"klein",IF(J100&lt;=20,"middel","groot"))))</f>
        <v/>
      </c>
      <c r="M100" s="5">
        <f>IF(A100="","",D100/AVERAGE($D$2:$D$101))</f>
        <v/>
      </c>
      <c r="N100" s="4">
        <f>IF(A100="","",IF(AND(F100&lt;&gt;"",H100&gt;=F100),0,ROUND(MAX(0,E100*(K100-IF(G100&lt;&gt;"",G100,IF(F100="",0,IFERROR(VLOOKUP(F100,'Doorklik per positie'!$A$4:$B$13,2,FALSE),0)))))*M100,1)))</f>
        <v/>
      </c>
      <c r="O100" s="4">
        <f>IF(A100="","",1+INT(4*(RANK.EQ(N100,$N$2:$N$101,0)-1)/COUNT($N$2:$N$101)))</f>
        <v/>
      </c>
      <c r="P100" s="4">
        <f>IF(A100="","",O100*1000+(10-MIN(I100,9))*100+IF(L100="klein",1,IF(L100="middel",2,3))*10+(1-IFERROR(N100/MAX($N$2:$N$101),0))*9)</f>
        <v/>
      </c>
      <c r="Q100" s="4">
        <f>IF(A100="","",RANK.EQ(P100,$P$2:$P$101,1)+COUNTIF($P$2:P100,P100)-1)</f>
        <v/>
      </c>
    </row>
    <row r="101">
      <c r="G101" s="2" t="n"/>
      <c r="K101" s="3">
        <f>IF(A101="","",IFERROR(VLOOKUP(H101,'Doorklik per positie'!$A$4:$B$13,2,FALSE),0))</f>
        <v/>
      </c>
      <c r="L101" s="4">
        <f>IF(A101="","",IF(C101="ja","middel",IF(J101&lt;=5,"klein",IF(J101&lt;=20,"middel","groot"))))</f>
        <v/>
      </c>
      <c r="M101" s="5">
        <f>IF(A101="","",D101/AVERAGE($D$2:$D$101))</f>
        <v/>
      </c>
      <c r="N101" s="4">
        <f>IF(A101="","",IF(AND(F101&lt;&gt;"",H101&gt;=F101),0,ROUND(MAX(0,E101*(K101-IF(G101&lt;&gt;"",G101,IF(F101="",0,IFERROR(VLOOKUP(F101,'Doorklik per positie'!$A$4:$B$13,2,FALSE),0)))))*M101,1)))</f>
        <v/>
      </c>
      <c r="O101" s="4">
        <f>IF(A101="","",1+INT(4*(RANK.EQ(N101,$N$2:$N$101,0)-1)/COUNT($N$2:$N$101)))</f>
        <v/>
      </c>
      <c r="P101" s="4">
        <f>IF(A101="","",O101*1000+(10-MIN(I101,9))*100+IF(L101="klein",1,IF(L101="middel",2,3))*10+(1-IFERROR(N101/MAX($N$2:$N$101),0))*9)</f>
        <v/>
      </c>
      <c r="Q101" s="4">
        <f>IF(A101="","",RANK.EQ(P101,$P$2:$P$101,1)+COUNTIF($P$2:P101,P101)-1)</f>
        <v/>
      </c>
    </row>
  </sheetData>
  <dataValidations count="4">
    <dataValidation sqref="C2:C101" showDropDown="0" showInputMessage="0" showErrorMessage="0" allowBlank="1" type="list">
      <formula1>"ja,nee"</formula1>
    </dataValidation>
    <dataValidation sqref="D2:D101" showDropDown="0" showInputMessage="0" showErrorMessage="0" allowBlank="1" type="whole" operator="between">
      <formula1>1</formula1>
      <formula2>5</formula2>
    </dataValidation>
    <dataValidation sqref="F2:F101" showDropDown="0" showInputMessage="0" showErrorMessage="0" allowBlank="1" type="whole" operator="between">
      <formula1>1</formula1>
      <formula2>10</formula2>
    </dataValidation>
    <dataValidation sqref="H2:H101" showDropDown="0" showInputMessage="0" showErrorMessage="0" allowBlank="1" type="whole" operator="between">
      <formula1>1</formula1>
      <formula2>10</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10" customWidth="1" min="1" max="1"/>
    <col width="14" customWidth="1" min="2" max="2"/>
    <col width="60" customWidth="1" min="3" max="3"/>
  </cols>
  <sheetData>
    <row r="1">
      <c r="A1" s="6" t="inlineStr">
        <is>
          <t>Doorklikratio per positie. Vul de cijfers van je eigen site in.</t>
        </is>
      </c>
    </row>
    <row r="2" ht="60" customHeight="1">
      <c r="A2" s="7" t="inlineStr">
        <is>
          <t>Startwaarden: eigen meting RankFellow, doorklikratio per afgeronde gemiddelde positie in Google Search Console, zonder merkzoekopdrachten, de organisaties die ik meet samen, juli tot oktober 2026. Dat is niet de absolute positie. Vervang de waarden door die van je eigen site: exporteer in Search Console de zoekopdrachten van de laatste drie maanden, rond de positie af en deel per positie de kliks door de vertoningen.</t>
        </is>
      </c>
    </row>
    <row r="3">
      <c r="A3" s="8" t="inlineStr">
        <is>
          <t>Positie</t>
        </is>
      </c>
      <c r="B3" s="8" t="inlineStr">
        <is>
          <t>Doorklikratio</t>
        </is>
      </c>
      <c r="C3" s="8" t="inlineStr">
        <is>
          <t>Toelichting</t>
        </is>
      </c>
    </row>
    <row r="4">
      <c r="A4" t="n">
        <v>1</v>
      </c>
      <c r="B4" s="9" t="n">
        <v>0.0217</v>
      </c>
    </row>
    <row r="5">
      <c r="A5" t="n">
        <v>2</v>
      </c>
      <c r="B5" s="9" t="n">
        <v>0.0174</v>
      </c>
    </row>
    <row r="6">
      <c r="A6" t="n">
        <v>3</v>
      </c>
      <c r="B6" s="9" t="n">
        <v>0.0118</v>
      </c>
    </row>
    <row r="7">
      <c r="A7" t="n">
        <v>4</v>
      </c>
      <c r="B7" s="9" t="n">
        <v>0.009599999999999999</v>
      </c>
    </row>
    <row r="8">
      <c r="A8" t="n">
        <v>5</v>
      </c>
      <c r="B8" s="9" t="n">
        <v>0.0072</v>
      </c>
    </row>
    <row r="9">
      <c r="A9" t="n">
        <v>6</v>
      </c>
      <c r="B9" s="9" t="n">
        <v>0.0042</v>
      </c>
    </row>
    <row r="10">
      <c r="A10" t="n">
        <v>7</v>
      </c>
      <c r="B10" s="9" t="n">
        <v>0.003</v>
      </c>
    </row>
    <row r="11">
      <c r="A11" t="n">
        <v>8</v>
      </c>
      <c r="B11" s="9" t="n">
        <v>0.0032</v>
      </c>
    </row>
    <row r="12">
      <c r="A12" t="n">
        <v>9</v>
      </c>
      <c r="B12" s="9" t="n">
        <v>0.0025</v>
      </c>
    </row>
    <row r="13">
      <c r="A13" t="n">
        <v>10</v>
      </c>
      <c r="B13" s="9" t="n">
        <v>0.0025</v>
      </c>
    </row>
  </sheetData>
  <mergeCells count="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9" customWidth="1" min="1" max="1"/>
    <col width="28" customWidth="1" min="2" max="2"/>
    <col width="30" customWidth="1" min="3" max="3"/>
    <col width="9" customWidth="1" min="4" max="4"/>
    <col width="10" customWidth="1" min="5" max="5"/>
    <col width="14" customWidth="1" min="6" max="6"/>
    <col width="12" customWidth="1" min="7" max="7"/>
    <col width="12" customWidth="1" min="8" max="8"/>
  </cols>
  <sheetData>
    <row r="1">
      <c r="A1" s="6" t="inlineStr">
        <is>
          <t>De bovenste twaalf voorstellen uit Prioriteren, in volgorde. Vul per regel in wie het doet en wanneer het klaar is.</t>
        </is>
      </c>
    </row>
    <row r="2">
      <c r="A2" s="8" t="inlineStr">
        <is>
          <t>Volgorde</t>
        </is>
      </c>
      <c r="B2" s="8" t="inlineStr">
        <is>
          <t>Onderwerp</t>
        </is>
      </c>
      <c r="C2" s="8" t="inlineStr">
        <is>
          <t>Pagina</t>
        </is>
      </c>
      <c r="D2" s="8" t="inlineStr">
        <is>
          <t>Moeite</t>
        </is>
      </c>
      <c r="E2" s="8" t="inlineStr">
        <is>
          <t>Gewichtsklasse</t>
        </is>
      </c>
      <c r="F2" s="8" t="inlineStr">
        <is>
          <t>Wie</t>
        </is>
      </c>
      <c r="G2" s="8" t="inlineStr">
        <is>
          <t>Klaar op</t>
        </is>
      </c>
      <c r="H2" s="8" t="inlineStr">
        <is>
          <t>Status</t>
        </is>
      </c>
    </row>
    <row r="3">
      <c r="A3" t="n">
        <v>1</v>
      </c>
      <c r="B3">
        <f>IFERROR(INDEX(Prioriteren!$A$2:$A$101,MATCH($A3,Prioriteren!$Q$2:$Q$101,0))&amp;"","")</f>
        <v/>
      </c>
      <c r="C3">
        <f>IFERROR(INDEX(Prioriteren!$B$2:$B$101,MATCH($A3,Prioriteren!$Q$2:$Q$101,0))&amp;"","")</f>
        <v/>
      </c>
      <c r="D3">
        <f>IFERROR(INDEX(Prioriteren!$L$2:$L$101,MATCH($A3,Prioriteren!$Q$2:$Q$101,0)),"")</f>
        <v/>
      </c>
      <c r="E3">
        <f>IFERROR(INDEX(Prioriteren!$O$2:$O$101,MATCH($A3,Prioriteren!$Q$2:$Q$101,0)),"")</f>
        <v/>
      </c>
    </row>
    <row r="4">
      <c r="A4" t="n">
        <v>2</v>
      </c>
      <c r="B4">
        <f>IFERROR(INDEX(Prioriteren!$A$2:$A$101,MATCH($A4,Prioriteren!$Q$2:$Q$101,0))&amp;"","")</f>
        <v/>
      </c>
      <c r="C4">
        <f>IFERROR(INDEX(Prioriteren!$B$2:$B$101,MATCH($A4,Prioriteren!$Q$2:$Q$101,0))&amp;"","")</f>
        <v/>
      </c>
      <c r="D4">
        <f>IFERROR(INDEX(Prioriteren!$L$2:$L$101,MATCH($A4,Prioriteren!$Q$2:$Q$101,0)),"")</f>
        <v/>
      </c>
      <c r="E4">
        <f>IFERROR(INDEX(Prioriteren!$O$2:$O$101,MATCH($A4,Prioriteren!$Q$2:$Q$101,0)),"")</f>
        <v/>
      </c>
    </row>
    <row r="5">
      <c r="A5" t="n">
        <v>3</v>
      </c>
      <c r="B5">
        <f>IFERROR(INDEX(Prioriteren!$A$2:$A$101,MATCH($A5,Prioriteren!$Q$2:$Q$101,0))&amp;"","")</f>
        <v/>
      </c>
      <c r="C5">
        <f>IFERROR(INDEX(Prioriteren!$B$2:$B$101,MATCH($A5,Prioriteren!$Q$2:$Q$101,0))&amp;"","")</f>
        <v/>
      </c>
      <c r="D5">
        <f>IFERROR(INDEX(Prioriteren!$L$2:$L$101,MATCH($A5,Prioriteren!$Q$2:$Q$101,0)),"")</f>
        <v/>
      </c>
      <c r="E5">
        <f>IFERROR(INDEX(Prioriteren!$O$2:$O$101,MATCH($A5,Prioriteren!$Q$2:$Q$101,0)),"")</f>
        <v/>
      </c>
    </row>
    <row r="6">
      <c r="A6" t="n">
        <v>4</v>
      </c>
      <c r="B6">
        <f>IFERROR(INDEX(Prioriteren!$A$2:$A$101,MATCH($A6,Prioriteren!$Q$2:$Q$101,0))&amp;"","")</f>
        <v/>
      </c>
      <c r="C6">
        <f>IFERROR(INDEX(Prioriteren!$B$2:$B$101,MATCH($A6,Prioriteren!$Q$2:$Q$101,0))&amp;"","")</f>
        <v/>
      </c>
      <c r="D6">
        <f>IFERROR(INDEX(Prioriteren!$L$2:$L$101,MATCH($A6,Prioriteren!$Q$2:$Q$101,0)),"")</f>
        <v/>
      </c>
      <c r="E6">
        <f>IFERROR(INDEX(Prioriteren!$O$2:$O$101,MATCH($A6,Prioriteren!$Q$2:$Q$101,0)),"")</f>
        <v/>
      </c>
    </row>
    <row r="7">
      <c r="A7" t="n">
        <v>5</v>
      </c>
      <c r="B7">
        <f>IFERROR(INDEX(Prioriteren!$A$2:$A$101,MATCH($A7,Prioriteren!$Q$2:$Q$101,0))&amp;"","")</f>
        <v/>
      </c>
      <c r="C7">
        <f>IFERROR(INDEX(Prioriteren!$B$2:$B$101,MATCH($A7,Prioriteren!$Q$2:$Q$101,0))&amp;"","")</f>
        <v/>
      </c>
      <c r="D7">
        <f>IFERROR(INDEX(Prioriteren!$L$2:$L$101,MATCH($A7,Prioriteren!$Q$2:$Q$101,0)),"")</f>
        <v/>
      </c>
      <c r="E7">
        <f>IFERROR(INDEX(Prioriteren!$O$2:$O$101,MATCH($A7,Prioriteren!$Q$2:$Q$101,0)),"")</f>
        <v/>
      </c>
    </row>
    <row r="8">
      <c r="A8" t="n">
        <v>6</v>
      </c>
      <c r="B8">
        <f>IFERROR(INDEX(Prioriteren!$A$2:$A$101,MATCH($A8,Prioriteren!$Q$2:$Q$101,0))&amp;"","")</f>
        <v/>
      </c>
      <c r="C8">
        <f>IFERROR(INDEX(Prioriteren!$B$2:$B$101,MATCH($A8,Prioriteren!$Q$2:$Q$101,0))&amp;"","")</f>
        <v/>
      </c>
      <c r="D8">
        <f>IFERROR(INDEX(Prioriteren!$L$2:$L$101,MATCH($A8,Prioriteren!$Q$2:$Q$101,0)),"")</f>
        <v/>
      </c>
      <c r="E8">
        <f>IFERROR(INDEX(Prioriteren!$O$2:$O$101,MATCH($A8,Prioriteren!$Q$2:$Q$101,0)),"")</f>
        <v/>
      </c>
    </row>
    <row r="9">
      <c r="A9" t="n">
        <v>7</v>
      </c>
      <c r="B9">
        <f>IFERROR(INDEX(Prioriteren!$A$2:$A$101,MATCH($A9,Prioriteren!$Q$2:$Q$101,0))&amp;"","")</f>
        <v/>
      </c>
      <c r="C9">
        <f>IFERROR(INDEX(Prioriteren!$B$2:$B$101,MATCH($A9,Prioriteren!$Q$2:$Q$101,0))&amp;"","")</f>
        <v/>
      </c>
      <c r="D9">
        <f>IFERROR(INDEX(Prioriteren!$L$2:$L$101,MATCH($A9,Prioriteren!$Q$2:$Q$101,0)),"")</f>
        <v/>
      </c>
      <c r="E9">
        <f>IFERROR(INDEX(Prioriteren!$O$2:$O$101,MATCH($A9,Prioriteren!$Q$2:$Q$101,0)),"")</f>
        <v/>
      </c>
    </row>
    <row r="10">
      <c r="A10" t="n">
        <v>8</v>
      </c>
      <c r="B10">
        <f>IFERROR(INDEX(Prioriteren!$A$2:$A$101,MATCH($A10,Prioriteren!$Q$2:$Q$101,0))&amp;"","")</f>
        <v/>
      </c>
      <c r="C10">
        <f>IFERROR(INDEX(Prioriteren!$B$2:$B$101,MATCH($A10,Prioriteren!$Q$2:$Q$101,0))&amp;"","")</f>
        <v/>
      </c>
      <c r="D10">
        <f>IFERROR(INDEX(Prioriteren!$L$2:$L$101,MATCH($A10,Prioriteren!$Q$2:$Q$101,0)),"")</f>
        <v/>
      </c>
      <c r="E10">
        <f>IFERROR(INDEX(Prioriteren!$O$2:$O$101,MATCH($A10,Prioriteren!$Q$2:$Q$101,0)),"")</f>
        <v/>
      </c>
    </row>
    <row r="11">
      <c r="A11" t="n">
        <v>9</v>
      </c>
      <c r="B11">
        <f>IFERROR(INDEX(Prioriteren!$A$2:$A$101,MATCH($A11,Prioriteren!$Q$2:$Q$101,0))&amp;"","")</f>
        <v/>
      </c>
      <c r="C11">
        <f>IFERROR(INDEX(Prioriteren!$B$2:$B$101,MATCH($A11,Prioriteren!$Q$2:$Q$101,0))&amp;"","")</f>
        <v/>
      </c>
      <c r="D11">
        <f>IFERROR(INDEX(Prioriteren!$L$2:$L$101,MATCH($A11,Prioriteren!$Q$2:$Q$101,0)),"")</f>
        <v/>
      </c>
      <c r="E11">
        <f>IFERROR(INDEX(Prioriteren!$O$2:$O$101,MATCH($A11,Prioriteren!$Q$2:$Q$101,0)),"")</f>
        <v/>
      </c>
    </row>
    <row r="12">
      <c r="A12" t="n">
        <v>10</v>
      </c>
      <c r="B12">
        <f>IFERROR(INDEX(Prioriteren!$A$2:$A$101,MATCH($A12,Prioriteren!$Q$2:$Q$101,0))&amp;"","")</f>
        <v/>
      </c>
      <c r="C12">
        <f>IFERROR(INDEX(Prioriteren!$B$2:$B$101,MATCH($A12,Prioriteren!$Q$2:$Q$101,0))&amp;"","")</f>
        <v/>
      </c>
      <c r="D12">
        <f>IFERROR(INDEX(Prioriteren!$L$2:$L$101,MATCH($A12,Prioriteren!$Q$2:$Q$101,0)),"")</f>
        <v/>
      </c>
      <c r="E12">
        <f>IFERROR(INDEX(Prioriteren!$O$2:$O$101,MATCH($A12,Prioriteren!$Q$2:$Q$101,0)),"")</f>
        <v/>
      </c>
    </row>
    <row r="13">
      <c r="A13" t="n">
        <v>11</v>
      </c>
      <c r="B13">
        <f>IFERROR(INDEX(Prioriteren!$A$2:$A$101,MATCH($A13,Prioriteren!$Q$2:$Q$101,0))&amp;"","")</f>
        <v/>
      </c>
      <c r="C13">
        <f>IFERROR(INDEX(Prioriteren!$B$2:$B$101,MATCH($A13,Prioriteren!$Q$2:$Q$101,0))&amp;"","")</f>
        <v/>
      </c>
      <c r="D13">
        <f>IFERROR(INDEX(Prioriteren!$L$2:$L$101,MATCH($A13,Prioriteren!$Q$2:$Q$101,0)),"")</f>
        <v/>
      </c>
      <c r="E13">
        <f>IFERROR(INDEX(Prioriteren!$O$2:$O$101,MATCH($A13,Prioriteren!$Q$2:$Q$101,0)),"")</f>
        <v/>
      </c>
    </row>
    <row r="14">
      <c r="A14" t="n">
        <v>12</v>
      </c>
      <c r="B14">
        <f>IFERROR(INDEX(Prioriteren!$A$2:$A$101,MATCH($A14,Prioriteren!$Q$2:$Q$101,0))&amp;"","")</f>
        <v/>
      </c>
      <c r="C14">
        <f>IFERROR(INDEX(Prioriteren!$B$2:$B$101,MATCH($A14,Prioriteren!$Q$2:$Q$101,0))&amp;"","")</f>
        <v/>
      </c>
      <c r="D14">
        <f>IFERROR(INDEX(Prioriteren!$L$2:$L$101,MATCH($A14,Prioriteren!$Q$2:$Q$101,0)),"")</f>
        <v/>
      </c>
      <c r="E14">
        <f>IFERROR(INDEX(Prioriteren!$O$2:$O$101,MATCH($A14,Prioriteren!$Q$2:$Q$101,0)),"")</f>
        <v/>
      </c>
    </row>
  </sheetData>
  <dataValidations count="1">
    <dataValidation sqref="H3:H14" showDropDown="0" showInputMessage="0" showErrorMessage="0" allowBlank="1" type="list">
      <formula1>"open,bezig,klaar,vervallen"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90" customWidth="1" min="2" max="2"/>
  </cols>
  <sheetData>
    <row r="1">
      <c r="A1" s="6" t="inlineStr">
        <is>
          <t>Wat er in elke kolom van Prioriteren staat</t>
        </is>
      </c>
    </row>
    <row r="3">
      <c r="A3" s="6" t="inlineStr">
        <is>
          <t>Onderwerp</t>
        </is>
      </c>
      <c r="B3" s="7" t="inlineStr">
        <is>
          <t>Het onderwerp, in de woorden van de klant (stap 5 van de gids)</t>
        </is>
      </c>
    </row>
    <row r="4">
      <c r="A4" s="6" t="inlineStr">
        <is>
          <t>Pagina</t>
        </is>
      </c>
      <c r="B4" s="7" t="inlineStr">
        <is>
          <t>Het pad van de bestaande pagina, of leeg bij een nieuwe pagina</t>
        </is>
      </c>
    </row>
    <row r="5">
      <c r="A5" s="6" t="inlineStr">
        <is>
          <t>Nieuwe pagina? (ja/nee)</t>
        </is>
      </c>
      <c r="B5" s="7" t="inlineStr">
        <is>
          <t>ja als de pagina nog niet bestaat</t>
        </is>
      </c>
    </row>
    <row r="6">
      <c r="A6" s="6" t="inlineStr">
        <is>
          <t>Belang voor het bedrijf (1-5)</t>
        </is>
      </c>
      <c r="B6" s="7" t="inlineStr">
        <is>
          <t>5 is het zwaarst: marge, voorraad, strategische focus</t>
        </is>
      </c>
    </row>
    <row r="7">
      <c r="A7" s="6" t="inlineStr">
        <is>
          <t>Vertoningen per maand</t>
        </is>
      </c>
      <c r="B7" s="7" t="inlineStr">
        <is>
          <t>Uit Search Console, de pagina of het onderwerp over de laatste drie maanden gedeeld door drie. Bij een nieuwe pagina: het zoekvolume per maand</t>
        </is>
      </c>
    </row>
    <row r="8">
      <c r="A8" s="6" t="inlineStr">
        <is>
          <t>Positie nu (absoluut)</t>
        </is>
      </c>
      <c r="B8" s="7" t="inlineStr">
        <is>
          <t>De plek in de SERP van boven geteld, SERP-features en advertenties meegeteld. Leeg als je niet in de bovenste tien staat. Ligt de doelpositie niet hoger dan deze positie, dan levert het voorstel in de sheet geen extra kliks op</t>
        </is>
      </c>
    </row>
    <row r="9">
      <c r="A9" s="6" t="inlineStr">
        <is>
          <t>Doorklikratio nu</t>
        </is>
      </c>
      <c r="B9" s="7" t="inlineStr">
        <is>
          <t>Kliks gedeeld door vertoningen uit Search Console; bij een groep pagina's de kliks en vertoningen van de groep opgeteld. Bij een nieuwe pagina 0. Laat je hem leeg, dan neemt de sheet de doorklikratio bij de positie nu uit het tabblad Doorklik per positie</t>
        </is>
      </c>
    </row>
    <row r="10">
      <c r="A10" s="6" t="inlineStr">
        <is>
          <t>Doelpositie</t>
        </is>
      </c>
      <c r="B10" s="7" t="inlineStr">
        <is>
          <t>De plek die je haalbaar vindt, 1 tot en met 10. Kies lager bij een zwaar bezet onderwerp</t>
        </is>
      </c>
    </row>
    <row r="11">
      <c r="A11" s="6" t="inlineStr">
        <is>
          <t>Aantal analyses dat dit aanwijst</t>
        </is>
      </c>
      <c r="B11" s="7" t="inlineStr">
        <is>
          <t>Hoeveel stappen of analyses tot dit voorstel leiden</t>
        </is>
      </c>
    </row>
    <row r="12">
      <c r="A12" s="6" t="inlineStr">
        <is>
          <t>Aantal pagina's</t>
        </is>
      </c>
      <c r="B12" s="7" t="inlineStr">
        <is>
          <t>Hoeveel pagina's je voor dit voorstel aanpast of maakt</t>
        </is>
      </c>
    </row>
    <row r="13">
      <c r="A13" s="6" t="inlineStr">
        <is>
          <t>Doorklikratio op doelpositie</t>
        </is>
      </c>
      <c r="B13" s="7" t="inlineStr">
        <is>
          <t>Rekent de sheet uit het tabblad Doorklik per positie</t>
        </is>
      </c>
    </row>
    <row r="14">
      <c r="A14" s="6" t="inlineStr">
        <is>
          <t>Moeite</t>
        </is>
      </c>
      <c r="B14" s="7" t="inlineStr">
        <is>
          <t>Rekent de sheet: tot 5 pagina's klein, tot 20 middel, daarboven groot; een nieuwe pagina is middel</t>
        </is>
      </c>
    </row>
    <row r="15">
      <c r="A15" s="6" t="inlineStr">
        <is>
          <t>Belangfactor</t>
        </is>
      </c>
      <c r="B15" s="7" t="inlineStr">
        <is>
          <t>Rekent de sheet: belang gedeeld door het gemiddelde belang van alle regels</t>
        </is>
      </c>
    </row>
    <row r="16">
      <c r="A16" s="6" t="inlineStr">
        <is>
          <t>Extra kliks per maand (gewogen)</t>
        </is>
      </c>
      <c r="B16" s="7" t="inlineStr">
        <is>
          <t>Rekent de sheet: vertoningen maal (doorklikratio op doelpositie min doorklikratio nu), maal de belangfactor</t>
        </is>
      </c>
    </row>
    <row r="17">
      <c r="A17" s="6" t="inlineStr">
        <is>
          <t>Gewichtsklasse</t>
        </is>
      </c>
      <c r="B17" s="7" t="inlineStr">
        <is>
          <t>Rekent de sheet: kwartiel van de extra kliks, 1 is het zwaarst</t>
        </is>
      </c>
    </row>
    <row r="18">
      <c r="A18" s="6" t="inlineStr">
        <is>
          <t>Sorteersleutel</t>
        </is>
      </c>
      <c r="B18" s="7" t="inlineStr">
        <is>
          <t>Hulpkolom voor de volgorde</t>
        </is>
      </c>
    </row>
    <row r="19">
      <c r="A19" s="6" t="inlineStr">
        <is>
          <t>Volgorde</t>
        </is>
      </c>
      <c r="B19" s="7" t="inlineStr">
        <is>
          <t>Rekent de sheet: 1 pak je eerst op</t>
        </is>
      </c>
    </row>
    <row r="22" ht="32" customHeight="1">
      <c r="A22" s="7" t="inlineStr">
        <is>
          <t>Vul de kolommen A tot en met J in. De grijze kolommen rekent de sheet. Begin elke periode opnieuw met verse cijfers; de volgorde verandert dan vanzelf mee.</t>
        </is>
      </c>
    </row>
  </sheetData>
  <mergeCells count="1">
    <mergeCell ref="A22:B2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2026-10-09T14:03:38Z</dcterms:created>
  <dcterms:modified xmlns:dcterms="http://purl.org/dc/terms/" xmlns:xsi="http://www.w3.org/2001/XMLSchema-instance" xsi:type="dcterms:W3CDTF">2026-10-09T16:03:23Z</dcterms:modified>
</cp:coreProperties>
</file>